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 대전TP\1_운영지원실_20210301_\2026년 계약\05. 로봇 방위 산업센터\(제2026-077호) 로봇드론지원센터 시험동 신축 공사(통신) - 오현진\2. 전자입찰 추진\"/>
    </mc:Choice>
  </mc:AlternateContent>
  <xr:revisionPtr revIDLastSave="0" documentId="13_ncr:1_{252837AB-3CD1-46AF-9C27-4DE3BB494EF7}" xr6:coauthVersionLast="36" xr6:coauthVersionMax="47" xr10:uidLastSave="{00000000-0000-0000-0000-000000000000}"/>
  <bookViews>
    <workbookView xWindow="-120" yWindow="-120" windowWidth="29040" windowHeight="15720" xr2:uid="{FE3AD38B-EBEA-4CC3-B8FB-CB408D5F4C2D}"/>
  </bookViews>
  <sheets>
    <sheet name="원가계산서" sheetId="12" r:id="rId1"/>
    <sheet name="공종별집계표" sheetId="11" r:id="rId2"/>
    <sheet name="공종별내역서" sheetId="10" r:id="rId3"/>
    <sheet name="공량설정" sheetId="5" state="hidden" r:id="rId4"/>
    <sheet name="공량산출근거서_일위대가" sheetId="4" state="hidden" r:id="rId5"/>
    <sheet name="공량설정_일위대가" sheetId="3" state="hidden" r:id="rId6"/>
    <sheet name=" 공사설정 " sheetId="2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JJ21">[1]중기일위대가!$J$25</definedName>
    <definedName name="__JK21">[1]중기일위대가!$K$25</definedName>
    <definedName name="__JN21">[1]중기일위대가!$I$25</definedName>
    <definedName name="_Fill" hidden="1">[2]날개벽수량표!#REF!</definedName>
    <definedName name="_JJ21">[1]중기일위대가!$J$25</definedName>
    <definedName name="_JK21">[1]중기일위대가!$K$25</definedName>
    <definedName name="_JN21">[1]중기일위대가!$I$25</definedName>
    <definedName name="_Key1" hidden="1">'[3]방송(체육관)'!#REF!</definedName>
    <definedName name="_Key2" hidden="1">'[3]방송(체육관)'!#REF!</definedName>
    <definedName name="_Order1" hidden="1">255</definedName>
    <definedName name="_Order2" hidden="1">255</definedName>
    <definedName name="_Regression_Int" hidden="1">1</definedName>
    <definedName name="_S_KEY2" hidden="1">#REF!</definedName>
    <definedName name="_Sort" hidden="1">'[3]방송(체육관)'!#REF!</definedName>
    <definedName name="\d">#REF!</definedName>
    <definedName name="\i">#REF!</definedName>
    <definedName name="AAA">BlankMacro1</definedName>
    <definedName name="B" hidden="1">{#N/A,#N/A,FALSE,"전력간선"}</definedName>
    <definedName name="bbb">BlankMacro1</definedName>
    <definedName name="ccc">BlankMacro1</definedName>
    <definedName name="D">BlankMacro1</definedName>
    <definedName name="DAN">#REF!</definedName>
    <definedName name="_xlnm.Database">[4]NEYOK!$B$3:$E$1007</definedName>
    <definedName name="dd">BlankMacro1</definedName>
    <definedName name="DDD">BlankMacro1</definedName>
    <definedName name="DDS">BlankMacro1</definedName>
    <definedName name="DDW">BlankMacro1</definedName>
    <definedName name="dhd">BlankMacro1</definedName>
    <definedName name="DKD">BlankMacro1</definedName>
    <definedName name="DKE">BlankMacro1</definedName>
    <definedName name="DKGK">BlankMacro1</definedName>
    <definedName name="drsg">#REF!</definedName>
    <definedName name="DS">BlankMacro1</definedName>
    <definedName name="DWS">BlankMacro1</definedName>
    <definedName name="E">BlankMacro1</definedName>
    <definedName name="edgh">#REF!</definedName>
    <definedName name="edtgh">#REF!</definedName>
    <definedName name="ee" hidden="1">{#N/A,#N/A,FALSE,"단가표지"}</definedName>
    <definedName name="EXE">BlankMacro1</definedName>
    <definedName name="f">#REF!</definedName>
    <definedName name="FFFF">BlankMacro1</definedName>
    <definedName name="fffff">#N/A</definedName>
    <definedName name="fffffff">BlankMacro1</definedName>
    <definedName name="FN" hidden="1">{#N/A,#N/A,FALSE,"전력간선"}</definedName>
    <definedName name="GAB">#REF!</definedName>
    <definedName name="gfaag">Dlog_Show</definedName>
    <definedName name="gff">BlankMacro1</definedName>
    <definedName name="gfg">[0]!uiy</definedName>
    <definedName name="GFH">[0]!FFF</definedName>
    <definedName name="gg">BlankMacro1</definedName>
    <definedName name="GGG">[0]!DGRT</definedName>
    <definedName name="ggh">[0]!jhg</definedName>
    <definedName name="GHG">#N/A</definedName>
    <definedName name="ghgfh">#N/A</definedName>
    <definedName name="GHHJHJ">BlankMacro1</definedName>
    <definedName name="GREE">[0]!vnb</definedName>
    <definedName name="GVHBG">#N/A</definedName>
    <definedName name="gvv">[0]!ㅁㄴㄹㅇㄹ</definedName>
    <definedName name="GYTR">#N/A</definedName>
    <definedName name="han_code">[5]!han_code</definedName>
    <definedName name="HBHG">#N/A</definedName>
    <definedName name="HCY">[0]!CDD</definedName>
    <definedName name="HGG">#N/A</definedName>
    <definedName name="hgju">BlankMacro1</definedName>
    <definedName name="HHG">[0]!NNC</definedName>
    <definedName name="hhhh">BlankMacro1</definedName>
    <definedName name="HHK">#N/A</definedName>
    <definedName name="hjk">#N/A</definedName>
    <definedName name="HTD">#N/A</definedName>
    <definedName name="HTML_Control" hidden="1">{"'단계별시설공사비'!$A$3:$K$51"}</definedName>
    <definedName name="hyh">[0]!ytjuy</definedName>
    <definedName name="ii">BlankMacro1</definedName>
    <definedName name="iik">[0]!ghgfh</definedName>
    <definedName name="jhg">#N/A</definedName>
    <definedName name="JJM">[0]!호서</definedName>
    <definedName name="JPG">#N/A</definedName>
    <definedName name="JUU">[0]!FGF</definedName>
    <definedName name="JUYGDF">[0]!SSX</definedName>
    <definedName name="juyjuy">#N/A</definedName>
    <definedName name="jyt">#N/A</definedName>
    <definedName name="jytr">#N/A</definedName>
    <definedName name="jyu">[0]!jhg</definedName>
    <definedName name="jyuj">[0]!yth</definedName>
    <definedName name="K">BlankMacro1</definedName>
    <definedName name="KGB">[0]!uiy</definedName>
    <definedName name="kiuk">[0]!jhg</definedName>
    <definedName name="KJH">#N/A</definedName>
    <definedName name="kjuj">[0]!tyj</definedName>
    <definedName name="KKB">[0]!SSR</definedName>
    <definedName name="kkk">BlankMacro1</definedName>
    <definedName name="kkkkkkk">BlankMacro1</definedName>
    <definedName name="kkl">[0]!tyj</definedName>
    <definedName name="lll">BlankMacro1</definedName>
    <definedName name="llllll">BlankMacro1</definedName>
    <definedName name="LLM">[0]!CCF</definedName>
    <definedName name="M1.더하기">#N/A</definedName>
    <definedName name="M1.빼기">#N/A</definedName>
    <definedName name="monitor">#REF!</definedName>
    <definedName name="ＮＥＹＯＫ">#REF!</definedName>
    <definedName name="NO.">#REF!</definedName>
    <definedName name="ooo" hidden="1">#REF!</definedName>
    <definedName name="ooooooo">BlankMacro1</definedName>
    <definedName name="poi">BlankMacro1</definedName>
    <definedName name="_xlnm.Print_Area" localSheetId="2">공종별내역서!$A$1:$M$147</definedName>
    <definedName name="_xlnm.Print_Area" localSheetId="1">공종별집계표!$A$1:$M$27</definedName>
    <definedName name="_xlnm.Print_Area">'[6]빌딩 안내'!#REF!</definedName>
    <definedName name="PRINT_AREA_MI">'[6]빌딩 안내'!#REF!</definedName>
    <definedName name="print_titil">#REF!</definedName>
    <definedName name="_xlnm.Print_Titles" localSheetId="4">공량산출근거서_일위대가!$1:$3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>#REF!</definedName>
    <definedName name="PRINTTITLES">#REF!</definedName>
    <definedName name="Q">BlankMacro1</definedName>
    <definedName name="qas">[0]!ㅁㄴㄹㅇㄹ</definedName>
    <definedName name="qdr">[0]!REEG</definedName>
    <definedName name="QQA">#N/A</definedName>
    <definedName name="QQQ">[0]!CVDSD</definedName>
    <definedName name="qqqq">Dlog_Show</definedName>
    <definedName name="qw" hidden="1">{#N/A,#N/A,FALSE,"단가표지"}</definedName>
    <definedName name="_xlnm.Recorder">#REF!</definedName>
    <definedName name="RGY">BlankMacro1</definedName>
    <definedName name="rrr">BlankMacro1</definedName>
    <definedName name="rtr">BlankMacro1</definedName>
    <definedName name="rty">BlankMacro1</definedName>
    <definedName name="RTYUI">BlankMacro1</definedName>
    <definedName name="rtyuu">BlankMacro1</definedName>
    <definedName name="S">BlankMacro1</definedName>
    <definedName name="SAN">#REF!</definedName>
    <definedName name="sss" hidden="1">{#N/A,#N/A,FALSE,"전력간선"}</definedName>
    <definedName name="SSSS" hidden="1">{#N/A,#N/A,FALSE,"전력간선"}</definedName>
    <definedName name="T">BlankMacro1</definedName>
    <definedName name="TITLES_PRINT">#REF!</definedName>
    <definedName name="TREE">BlankMacro1</definedName>
    <definedName name="tt" hidden="1">{#N/A,#N/A,FALSE,"단가표지"}</definedName>
    <definedName name="TTTTTTTTTTY">BlankMacro1</definedName>
    <definedName name="tyu">BlankMacro1</definedName>
    <definedName name="TYUI">BlankMacro1</definedName>
    <definedName name="tyuio">BlankMacro1</definedName>
    <definedName name="UL">#REF!</definedName>
    <definedName name="uuu">BlankMacro1</definedName>
    <definedName name="V">BlankMacro1</definedName>
    <definedName name="vvv">BlankMacro1</definedName>
    <definedName name="W">BlankMacro1</definedName>
    <definedName name="wm.조골재1" hidden="1">{#N/A,#N/A,FALSE,"조골재"}</definedName>
    <definedName name="WON">#REF!</definedName>
    <definedName name="wrn.2번." hidden="1">{#N/A,#N/A,FALSE,"2~8번"}</definedName>
    <definedName name="wrn.abc." hidden="1">{#N/A,#N/A,TRUE,"천상그린44PY"}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X">BlankMacro1</definedName>
    <definedName name="xxx">BlankMacro1</definedName>
    <definedName name="XXXX" hidden="1">{#N/A,#N/A,FALSE,"전력간선"}</definedName>
    <definedName name="Y">BlankMacro1</definedName>
    <definedName name="ytrre">BlankMacro1</definedName>
    <definedName name="yyy">BlankMacro1</definedName>
    <definedName name="Z">BlankMacro1</definedName>
    <definedName name="zzz">BlankMacro1</definedName>
    <definedName name="ㄱㄷㄷ">BlankMacro1</definedName>
    <definedName name="ㄱ쇼ㅕㅑ">BlankMacro1</definedName>
    <definedName name="가">BlankMacro1</definedName>
    <definedName name="가가">BlankMacro1</definedName>
    <definedName name="가나다" hidden="1">#REF!</definedName>
    <definedName name="간선">[7]Sheet2!$A$1:$A$621</definedName>
    <definedName name="간선변경">BlankMacro1</definedName>
    <definedName name="간접노무비">#REF!</definedName>
    <definedName name="갑">#REF!</definedName>
    <definedName name="강강">#REF!</definedName>
    <definedName name="건축원가" hidden="1">[8]전기!$B$4:$B$163</definedName>
    <definedName name="공급가액">#REF!</definedName>
    <definedName name="공사비">#REF!</definedName>
    <definedName name="관급자재대">#N/A</definedName>
    <definedName name="관급자재비">#REF!</definedName>
    <definedName name="관급집계">BlankMacro1</definedName>
    <definedName name="교부승인">BlankMacro1</definedName>
    <definedName name="그래픽">#REF!</definedName>
    <definedName name="기타경비">#REF!</definedName>
    <definedName name="ㄳㄷㄷ">BlankMacro1</definedName>
    <definedName name="ㄴ" hidden="1">{#N/A,#N/A,FALSE,"전력간선"}</definedName>
    <definedName name="나">BlankMacro1</definedName>
    <definedName name="나나">BlankMacro1</definedName>
    <definedName name="남덕">BlankMacro1</definedName>
    <definedName name="남산내역">BlankMacro1</definedName>
    <definedName name="내1" hidden="1">{#N/A,#N/A,FALSE,"전력간선"}</definedName>
    <definedName name="내역">BlankMacro1</definedName>
    <definedName name="내역샘플">BlankMacro1</definedName>
    <definedName name="내역서">BlankMacro1</definedName>
    <definedName name="내역서다">BlankMacro1</definedName>
    <definedName name="니니니" hidden="1">{#N/A,#N/A,FALSE,"전력간선"}</definedName>
    <definedName name="ㄷㄷㄷㄷㄷ" hidden="1">{#N/A,#N/A,FALSE,"전력간선"}</definedName>
    <definedName name="다">BlankMacro1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관">BlankMacro1</definedName>
    <definedName name="도급공사">#REF!</definedName>
    <definedName name="도급예산액">#REF!</definedName>
    <definedName name="도급예상액">#REF!</definedName>
    <definedName name="ㄹㄹㄹ" hidden="1">#REF!</definedName>
    <definedName name="ㄹㅇㄷㄱ">BlankMacro1</definedName>
    <definedName name="라">BlankMacro1</definedName>
    <definedName name="라라">BlankMacro1</definedName>
    <definedName name="라랄">BlankMacro1</definedName>
    <definedName name="래" hidden="1">{#N/A,#N/A,FALSE,"전력간선"}</definedName>
    <definedName name="레" hidden="1">{#N/A,#N/A,FALSE,"전력간선"}</definedName>
    <definedName name="로로">BlankMacro1</definedName>
    <definedName name="료" hidden="1">{#N/A,#N/A,FALSE,"전력간선"}</definedName>
    <definedName name="루" hidden="1">{#N/A,#N/A,FALSE,"전력간선"}</definedName>
    <definedName name="류" hidden="1">{#N/A,#N/A,FALSE,"전력간선"}</definedName>
    <definedName name="류인숙">[9]공량산출서!#REF!</definedName>
    <definedName name="류인숙1">[10]!han_code</definedName>
    <definedName name="리" hidden="1">{#N/A,#N/A,FALSE,"전력간선"}</definedName>
    <definedName name="ㄺㄱ">BlankMacro1</definedName>
    <definedName name="ㄺㄷㅇ">BlankMacro1</definedName>
    <definedName name="ㅀㄳ">BlankMacro1</definedName>
    <definedName name="ㅁ">#N/A</definedName>
    <definedName name="ㅁ1">#REF!</definedName>
    <definedName name="ㅁ219">#REF!</definedName>
    <definedName name="ㅁㄴㅇㄻㄴㅇㄻㄴㄹ" hidden="1">{#N/A,#N/A,FALSE,"명세표"}</definedName>
    <definedName name="ㅁㅁ">#N/A</definedName>
    <definedName name="ㅁㅁㅁ">[11]을지!$1:$2</definedName>
    <definedName name="ㅁㅁㅁㅁㅁ">#N/A</definedName>
    <definedName name="마">BlankMacro1</definedName>
    <definedName name="말">BlankMacro1</definedName>
    <definedName name="ㅂㅁㅌㅊ">BlankMacro1</definedName>
    <definedName name="ㅂㅂㅂㅂ">BlankMacro1</definedName>
    <definedName name="바">BlankMacro1</definedName>
    <definedName name="방송">BlankMacro1</definedName>
    <definedName name="배관">[7]Sheet2!$C$1:$C$150</definedName>
    <definedName name="부가가치세">#REF!</definedName>
    <definedName name="분전반">BlankMacro1</definedName>
    <definedName name="ㅅ교">BlankMacro1</definedName>
    <definedName name="ㅅㅅㅅㅅㅅㅅ" hidden="1">{#N/A,#N/A,FALSE,"전력간선"}</definedName>
    <definedName name="ㅅㅅㅅㅅㅅㅅㅅㅅㅅㅅㅅㅅㅅㅅㅅㅅㅅㅅㅅㅅ">BlankMacro1</definedName>
    <definedName name="ㅅ효">BlankMacro1</definedName>
    <definedName name="사">BlankMacro1</definedName>
    <definedName name="사간선">'[12]물량산출근거(전소)'!$C$100:$C$122</definedName>
    <definedName name="사간선값">'[12]물량산출근거(전소)'!$L$100:$L$122</definedName>
    <definedName name="사배관">'[12]물량산출근거(전소)'!$G$100:$G$122</definedName>
    <definedName name="사배관값">'[12]물량산출근거(전소)'!$K$100:$K$122</definedName>
    <definedName name="사접지">'[12]물량산출근거(전소)'!$E$100:$E$146</definedName>
    <definedName name="사접지값">'[12]물량산출근거(전소)'!$M$100:$M$122</definedName>
    <definedName name="산재보험료">#REF!</definedName>
    <definedName name="산표">#REF!</definedName>
    <definedName name="삼간선">'[12]물량산출근거(전소)'!$C$76:$C$98</definedName>
    <definedName name="삼간선값">'[12]물량산출근거(전소)'!$L$76:$L$98</definedName>
    <definedName name="삼배관">'[12]물량산출근거(전소)'!$G$76:$G$98</definedName>
    <definedName name="삼배관값">'[12]물량산출근거(전소)'!$K$76:$K$98</definedName>
    <definedName name="삼접지">'[12]물량산출근거(전소)'!$E$76:$E$98</definedName>
    <definedName name="삼접지값">'[12]물량산출근거(전소)'!$M$76:$M$98</definedName>
    <definedName name="서호">BlankMacro1</definedName>
    <definedName name="설계내역서">BlankMacro1</definedName>
    <definedName name="소방공량산출서">BlankMacro1</definedName>
    <definedName name="소방내역">BlankMacro1</definedName>
    <definedName name="소방내역서">BlankMacro1</definedName>
    <definedName name="쇼ㅕ">BlankMacro1</definedName>
    <definedName name="쇼ㅕㅑ">BlankMacro1</definedName>
    <definedName name="쇼ㅕㅑㅔ">BlankMacro1</definedName>
    <definedName name="순공사비">#REF!</definedName>
    <definedName name="순공사원가">#REF!</definedName>
    <definedName name="ㅇ227">#REF!</definedName>
    <definedName name="ㅇㄹㄹ" hidden="1">#REF!</definedName>
    <definedName name="ㅇㅇ">BlankMacro1</definedName>
    <definedName name="ㅇㅇ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아">BlankMacro1</definedName>
    <definedName name="안전관리비">#REF!</definedName>
    <definedName name="약">#REF!</definedName>
    <definedName name="어">BlankMacro1</definedName>
    <definedName name="오간선">'[12]물량산출근거(전소)'!$C$124:$C$146</definedName>
    <definedName name="오간선값">'[12]물량산출근거(전소)'!$L$124:$L$146</definedName>
    <definedName name="오배관">'[12]물량산출근거(전소)'!$G$124:$G$146</definedName>
    <definedName name="오배관값">'[12]물량산출근거(전소)'!$K$124:$K$146</definedName>
    <definedName name="오배수" hidden="1">{#N/A,#N/A,TRUE,"천상그린44PY"}</definedName>
    <definedName name="오배수입상" hidden="1">{#N/A,#N/A,TRUE,"천상그린44PY"}</definedName>
    <definedName name="오접지">'[12]물량산출근거(전소)'!$E$124:$E$146</definedName>
    <definedName name="오접지값">'[12]물량산출근거(전소)'!$M$124:$M$146</definedName>
    <definedName name="외주의뢰1" hidden="1">#REF!</definedName>
    <definedName name="원">#REF!</definedName>
    <definedName name="원가">BlankMacro1</definedName>
    <definedName name="원가1">BlankMacro1</definedName>
    <definedName name="원가3">BlankMacro1</definedName>
    <definedName name="이간선">'[12]물량산출근거(전소)'!$C$44:$C$74</definedName>
    <definedName name="이간선값">'[12]물량산출근거(전소)'!$L$44:$L$74</definedName>
    <definedName name="이름표" hidden="1">{#N/A,#N/A,FALSE,"단가표지"}</definedName>
    <definedName name="이릉" hidden="1">#REF!</definedName>
    <definedName name="이배관">'[12]물량산출근거(전소)'!$G$44:$G$74</definedName>
    <definedName name="이배관값">'[12]물량산출근거(전소)'!$K$44:$K$74</definedName>
    <definedName name="이윤">#REF!</definedName>
    <definedName name="이잉" hidden="1">{#N/A,#N/A,FALSE,"전력간선"}</definedName>
    <definedName name="이접지">'[12]물량산출근거(전소)'!$E$44:$E$74</definedName>
    <definedName name="이접지값">'[12]물량산출근거(전소)'!$M$44:$M$74</definedName>
    <definedName name="이종훈" hidden="1">[8]전기!$A$4:$A$163</definedName>
    <definedName name="인상익">BlankMacro1</definedName>
    <definedName name="일" hidden="1">#REF!</definedName>
    <definedName name="일간선">'[12]물량산출근거(전소)'!$C$4:$C$42</definedName>
    <definedName name="일간선값">'[12]물량산출근거(전소)'!$L$4:$L$42</definedName>
    <definedName name="일반관리비">#REF!</definedName>
    <definedName name="일배관">'[12]물량산출근거(전소)'!$G$4:$G$42</definedName>
    <definedName name="일배관값">'[12]물량산출근거(전소)'!$K$4:$K$42</definedName>
    <definedName name="일위">BlankMacro1</definedName>
    <definedName name="일위대가목록">BlankMacro1</definedName>
    <definedName name="일위목록">BlankMacro1</definedName>
    <definedName name="일위샘플">BlankMacro1</definedName>
    <definedName name="일접지">'[12]물량산출근거(전소)'!$E$4:$E$42</definedName>
    <definedName name="일접지값">'[12]물량산출근거(전소)'!$M$4:$M$42</definedName>
    <definedName name="ㅈ" hidden="1">{#N/A,#N/A,FALSE,"전력간선"}</definedName>
    <definedName name="ㅈㅈ" hidden="1">{#N/A,#N/A,FALSE,"전력간선"}</definedName>
    <definedName name="ㅈㅈㅈㅈㅈㅈㅈㅈㅈㅈㅂ">BlankMacro1</definedName>
    <definedName name="자">BlankMacro1</definedName>
    <definedName name="자동제어1차공량산출">BlankMacro1</definedName>
    <definedName name="재료비">#REF!</definedName>
    <definedName name="저기">BlankMacro1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력간선">BlankMacro1</definedName>
    <definedName name="접지">[7]Sheet2!$B$1:$B$33</definedName>
    <definedName name="조차장" hidden="1">{#N/A,#N/A,FALSE,"명세표"}</definedName>
    <definedName name="지원">BlankMacro1</definedName>
    <definedName name="지원앱">BlankMacro1</definedName>
    <definedName name="직접경비">#REF!</definedName>
    <definedName name="직접노무비">#REF!</definedName>
    <definedName name="집">#N/A</definedName>
    <definedName name="집계" hidden="1">{#N/A,#N/A,FALSE,"명세표"}</definedName>
    <definedName name="집계서">BlankMacro1</definedName>
    <definedName name="집계표">BlankMacro1</definedName>
    <definedName name="집계표2">#N/A</definedName>
    <definedName name="차">BlankMacro1</definedName>
    <definedName name="총_원_가">[13]손익분석!#REF!</definedName>
    <definedName name="총집계">BlankMacro1</definedName>
    <definedName name="칠간선">'[14]물량산출근거(전소)'!#REF!</definedName>
    <definedName name="칠간선값">'[14]물량산출근거(전소)'!#REF!</definedName>
    <definedName name="칠배관">'[14]물량산출근거(전소)'!#REF!</definedName>
    <definedName name="칠배관값">'[14]물량산출근거(전소)'!#REF!</definedName>
    <definedName name="칠접지">'[14]물량산출근거(전소)'!#REF!</definedName>
    <definedName name="칠접지값">'[14]물량산출근거(전소)'!#REF!</definedName>
    <definedName name="ㅋ" hidden="1">{#N/A,#N/A,FALSE,"전력간선"}</definedName>
    <definedName name="ㅋㅋ">BlankMacro1</definedName>
    <definedName name="ㅋㅋㅋ" hidden="1">{#N/A,#N/A,FALSE,"단가표지"}</definedName>
    <definedName name="ㅋㅋㅋㅋㅋ" hidden="1">{#N/A,#N/A,FALSE,"전력간선"}</definedName>
    <definedName name="ㅌㅌㅌㅌ" hidden="1">{#N/A,#N/A,FALSE,"전력간선"}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설계" hidden="1">{#N/A,#N/A,FALSE,"골재소요량";#N/A,#N/A,FALSE,"골재소요량"}</definedName>
    <definedName name="통신">BlankMacro1</definedName>
    <definedName name="통신일위대가">BlankMacro1</definedName>
    <definedName name="통신집계">BlankMacro1</definedName>
    <definedName name="폐기물집계표">#N/A</definedName>
    <definedName name="표지" hidden="1">#REF!</definedName>
    <definedName name="품위내역서">BlankMacro1</definedName>
    <definedName name="ㅎㄹㄹ">BlankMacro1</definedName>
    <definedName name="ㅎㄹㅇ">BlankMacro1</definedName>
    <definedName name="ㅎㅎㅎㅎ">BlankMacro1</definedName>
    <definedName name="ㅎㅎㅎㅎㅎ" hidden="1">{#N/A,#N/A,FALSE,"전력간선"}</definedName>
    <definedName name="하나">BlankMacro1</definedName>
    <definedName name="하나2">BlankMacro1</definedName>
    <definedName name="하하하" hidden="1">{#N/A,#N/A,FALSE,"단가표지"}</definedName>
    <definedName name="하히">BlankMacro1</definedName>
    <definedName name="한전수탁비">#REF!</definedName>
    <definedName name="호라">BlankMacro1</definedName>
    <definedName name="호아">BlankMacro1</definedName>
    <definedName name="호하">BlankMacro1</definedName>
    <definedName name="호호">BlankMacro1</definedName>
    <definedName name="효" hidden="1">{#N/A,#N/A,FALSE,"전력간선"}</definedName>
    <definedName name="후" hidden="1">{#N/A,#N/A,FALSE,"전력간선"}</definedName>
    <definedName name="ㅏ">BlankMacro1</definedName>
    <definedName name="ㅏㅏ">BlankMacro1</definedName>
    <definedName name="ㅏㅏㅏㅏㅏ" hidden="1">{#N/A,#N/A,FALSE,"전력간선"}</definedName>
    <definedName name="ㅑㅑㅑ">BlankMacro1</definedName>
    <definedName name="ㅓㅗㅛ">BlankMacro1</definedName>
    <definedName name="ㅔ" hidden="1">{#N/A,#N/A,FALSE,"전력간선"}</definedName>
    <definedName name="ㅔㅐㅑㅕ">BlankMacro1</definedName>
    <definedName name="ㅕ168">#REF!</definedName>
    <definedName name="ㅕㅕㅕㅕㅕㅕㅕㅕㅕㅕㅕㅕㅕㅕㅛ">BlankMacro1</definedName>
    <definedName name="ㅗㅗㅗㅗㅗ" hidden="1">{#N/A,#N/A,FALSE,"전력간선"}</definedName>
    <definedName name="ㅗㅛㄱ">BlankMacro1</definedName>
    <definedName name="ㅛㅅㄱ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61">#REF!</definedName>
    <definedName name="ㅣㅑㅑ" hidden="1">{#N/A,#N/A,FALSE,"단가표지"}</definedName>
    <definedName name="ㅣㅣㅣㅣ">BlankMacro1</definedName>
    <definedName name="ㅣㅣㅣㅣㅣ" hidden="1">{#N/A,#N/A,FALSE,"전력간선"}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2" l="1"/>
  <c r="J12" i="11" l="1"/>
  <c r="H12" i="11"/>
  <c r="J11" i="11"/>
  <c r="H11" i="11"/>
  <c r="J10" i="11"/>
  <c r="H10" i="11"/>
  <c r="D65" i="10"/>
  <c r="D64" i="10"/>
  <c r="D26" i="10"/>
  <c r="D27" i="10"/>
  <c r="D28" i="10"/>
  <c r="D24" i="10"/>
  <c r="D25" i="10" l="1"/>
  <c r="E8" i="12" l="1"/>
  <c r="E9" i="12" s="1"/>
  <c r="J27" i="11"/>
  <c r="E11" i="11"/>
  <c r="K11" i="11" l="1"/>
  <c r="F11" i="11"/>
  <c r="E14" i="12"/>
  <c r="E13" i="12"/>
  <c r="E16" i="12" s="1"/>
  <c r="H27" i="11"/>
  <c r="E12" i="11"/>
  <c r="E10" i="12"/>
  <c r="L11" i="11" l="1"/>
  <c r="K12" i="11"/>
  <c r="F12" i="11"/>
  <c r="L12" i="11" s="1"/>
  <c r="E18" i="12"/>
  <c r="E19" i="12"/>
  <c r="E11" i="12"/>
  <c r="E12" i="12"/>
  <c r="E10" i="11" l="1"/>
  <c r="K10" i="11"/>
  <c r="F10" i="11"/>
  <c r="L10" i="11" s="1"/>
  <c r="E27" i="12" s="1"/>
  <c r="L27" i="11" l="1"/>
  <c r="E4" i="12"/>
  <c r="E7" i="12" s="1"/>
  <c r="F27" i="11"/>
  <c r="E17" i="12" l="1"/>
  <c r="E15" i="12"/>
  <c r="E20" i="12" l="1"/>
  <c r="E21" i="12" s="1"/>
  <c r="E22" i="12" s="1"/>
  <c r="E24" i="12" s="1"/>
  <c r="E25" i="12" l="1"/>
  <c r="E26" i="12" s="1"/>
  <c r="E28" i="12" l="1"/>
  <c r="F2" i="12" l="1"/>
</calcChain>
</file>

<file path=xl/sharedStrings.xml><?xml version="1.0" encoding="utf-8"?>
<sst xmlns="http://schemas.openxmlformats.org/spreadsheetml/2006/main" count="1060" uniqueCount="363">
  <si>
    <t>공 종 별 집 계 표</t>
  </si>
  <si>
    <t>[ 대전로봇드론지원센터 시험동 신축정보통신공사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</si>
  <si>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</si>
  <si>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</si>
  <si>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</si>
  <si>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</si>
  <si>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</si>
  <si>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</si>
  <si>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</si>
  <si>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</si>
  <si>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</si>
  <si>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</si>
  <si>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</si>
  <si>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</si>
  <si>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</si>
  <si>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</si>
  <si>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</si>
  <si>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</si>
  <si>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</si>
  <si>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</si>
  <si>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</si>
  <si>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</si>
  <si>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</si>
  <si>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</si>
  <si>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</si>
  <si>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</si>
  <si>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</si>
  <si>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</si>
  <si>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</si>
  <si>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</si>
  <si>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</si>
  <si>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</si>
  <si>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</si>
  <si>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</si>
  <si>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</si>
  <si>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</si>
  <si>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</si>
  <si>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</si>
  <si>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</si>
  <si>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</si>
  <si>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</si>
  <si>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</si>
  <si>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</si>
  <si>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</si>
  <si>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</si>
  <si>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</si>
  <si>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</si>
  <si>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</si>
  <si>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</si>
  <si>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</si>
  <si>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</si>
  <si>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대전로봇드론지원센터 시험동 신축정보통신공사</t>
  </si>
  <si>
    <t/>
  </si>
  <si>
    <t>01</t>
  </si>
  <si>
    <t>0101</t>
  </si>
  <si>
    <t>통합배선설비공사</t>
  </si>
  <si>
    <t>010101</t>
  </si>
  <si>
    <t>접지용비닐절연전선</t>
  </si>
  <si>
    <t>접지용비닐절연전선, F-GV, 6㎟</t>
  </si>
  <si>
    <t>M</t>
  </si>
  <si>
    <t>51E1D11468C8A811103851CCA581527730900E</t>
  </si>
  <si>
    <t>F</t>
  </si>
  <si>
    <t>T</t>
  </si>
  <si>
    <t>01010151E1D11468C8A811103851CCA581527730900E</t>
  </si>
  <si>
    <t>옥외광섬유케이블</t>
  </si>
  <si>
    <t>LAP외피광케이블, 광케이블, SM 9/125, 8C</t>
  </si>
  <si>
    <t>51E1D11468C8A81122B802002EFEFCB3CA6109</t>
  </si>
  <si>
    <t>01010151E1D11468C8A81122B802002EFEFCB3CA6109</t>
  </si>
  <si>
    <t>풀박스</t>
  </si>
  <si>
    <t>풀박스, 200*200*200mm</t>
  </si>
  <si>
    <t>개</t>
  </si>
  <si>
    <t>51F281143718F79B98A8A85561902194416A24</t>
  </si>
  <si>
    <t>01010151F281143718F79B98A8A85561902194416A24</t>
  </si>
  <si>
    <t>LAP외피광케이블, 광케이블, SM 9/125, 2C</t>
  </si>
  <si>
    <t>51E1D11468C8A81122B802002EFEFCB3CA6064</t>
  </si>
  <si>
    <t>01010151E1D11468C8A81122B802002EFEFCB3CA6064</t>
  </si>
  <si>
    <t>아웃렛박스</t>
  </si>
  <si>
    <t>아웃렛박스, 중형4각, 54mm</t>
  </si>
  <si>
    <t>51F281143718F79B98A8A3D326288C97781517</t>
  </si>
  <si>
    <t>01010151F281143718F79B98A8A3D326288C97781517</t>
  </si>
  <si>
    <t>리셉터클</t>
  </si>
  <si>
    <t>광포트 1구</t>
  </si>
  <si>
    <t>51F281143718F79BE0C8E3DE53BCFD6A6227B7</t>
  </si>
  <si>
    <t>01010151F281143718F79BE0C8E3DE53BCFD6A6227B7</t>
  </si>
  <si>
    <t>배관용 구멍뚫기(손파기)-Con,c</t>
  </si>
  <si>
    <t>두께 20cm 이하 ∮300mm</t>
  </si>
  <si>
    <t>개소</t>
  </si>
  <si>
    <t>호표 1</t>
  </si>
  <si>
    <t>56980114D0185DBF9078650FE3B005</t>
  </si>
  <si>
    <t>01010156980114D0185DBF9078650FE3B005</t>
  </si>
  <si>
    <t>네트워크케이블</t>
  </si>
  <si>
    <t>UTP Cat. 5E, 4P</t>
  </si>
  <si>
    <t>51E1D11468C8A8112288B8C4323DBC4ED7E15C</t>
  </si>
  <si>
    <t>01010151E1D11468C8A8112288B8C4323DBC4ED7E15C</t>
  </si>
  <si>
    <t>UTP Cat. 5E, 25P</t>
  </si>
  <si>
    <t>51E1D11468C8A8112288B8C4323DBC4ED7E15F</t>
  </si>
  <si>
    <t>01010151E1D11468C8A8112288B8C4323DBC4ED7E15F</t>
  </si>
  <si>
    <t>합성수지제가요전선관</t>
  </si>
  <si>
    <t>합성수지제가요전선관, HL-PF16, Hi-lex-pf, 난연성, 16mm</t>
  </si>
  <si>
    <t>51F281143718E50E4618E92DD037885A1B322B</t>
  </si>
  <si>
    <t>01010151F281143718E50E4618E92DD037885A1B322B</t>
  </si>
  <si>
    <t>합성수지제가요전선관, HL-PF22, Hi-lex-pf, 난연성, 22mm</t>
  </si>
  <si>
    <t>51F281143718E50E4618E92DD037885A1B322A</t>
  </si>
  <si>
    <t>01010151F281143718E50E4618E92DD037885A1B322A</t>
  </si>
  <si>
    <t>합성수지제가요전선관, HL-PF28, Hi-lex-pf, 난연성, 28mm</t>
  </si>
  <si>
    <t>51F281143718E50E4618E92DD037885A1B33CA</t>
  </si>
  <si>
    <t>01010151F281143718E50E4618E92DD037885A1B33CA</t>
  </si>
  <si>
    <t>박강전선관</t>
  </si>
  <si>
    <t>19C</t>
  </si>
  <si>
    <t>51F281143718E50E4618E92DD037885A1B33CB</t>
  </si>
  <si>
    <t>01010151F281143718E50E4618E92DD037885A1B33CB</t>
  </si>
  <si>
    <t>25C</t>
  </si>
  <si>
    <t>51F281143718E50E4618E92DD037885A1B33C8</t>
  </si>
  <si>
    <t>01010151F281143718E50E4618E92DD037885A1B33C8</t>
  </si>
  <si>
    <t>31C</t>
  </si>
  <si>
    <t>51F281143718E50E4618E92DD037885A1B33C9</t>
  </si>
  <si>
    <t>01010151F281143718E50E4618E92DD037885A1B33C9</t>
  </si>
  <si>
    <t>전선관부속품비</t>
  </si>
  <si>
    <t>CD 관의 40%</t>
  </si>
  <si>
    <t>식</t>
  </si>
  <si>
    <t>57CB511495A83A6489783B176973001</t>
  </si>
  <si>
    <t>01010157CB511495A83A6489783B176971003</t>
  </si>
  <si>
    <t>잡재료비</t>
  </si>
  <si>
    <t>배관배선의 2%</t>
  </si>
  <si>
    <t>57CB511495A83A6489783B176970002</t>
  </si>
  <si>
    <t>01010157CB511495A83A6489783B176973001</t>
  </si>
  <si>
    <t>스위치박스</t>
  </si>
  <si>
    <t>스위치박스, 2개용, 54mm</t>
  </si>
  <si>
    <t>51F281143718F79B98A8ADD77A330DFA85AD4B</t>
  </si>
  <si>
    <t>01010151F281143718F79B98A8ADD77A330DFA85AD4B</t>
  </si>
  <si>
    <t>콘센트, 전화용, MODULAR 8P 2구</t>
  </si>
  <si>
    <t>51F281143718F79BE0C8E3DE53BCFD6A6227B6</t>
  </si>
  <si>
    <t>01010151F281143718F79BE0C8E3DE53BCFD6A6227B6</t>
  </si>
  <si>
    <t>특별인부</t>
  </si>
  <si>
    <t>일반공사 직종</t>
  </si>
  <si>
    <t>인</t>
  </si>
  <si>
    <t>560981146C28EC22EAB8E332F3A947DF926C96</t>
  </si>
  <si>
    <t>010101560981146C28EC22EAB8E332F3A947DF926C96</t>
  </si>
  <si>
    <t>통신내선공</t>
  </si>
  <si>
    <t>560981146C28EC22EAB8E332F3A947DF926446</t>
  </si>
  <si>
    <t>010101560981146C28EC22EAB8E332F3A947DF926446</t>
  </si>
  <si>
    <t>통신외선공</t>
  </si>
  <si>
    <t>560981146C28EC22EAB8E332F3A947DF926448</t>
  </si>
  <si>
    <t>010101560981146C28EC22EAB8E332F3A947DF926448</t>
  </si>
  <si>
    <t>통신케이블공</t>
  </si>
  <si>
    <t>560981146C28EC22EAB8E332F3A947DF926449</t>
  </si>
  <si>
    <t>010101560981146C28EC22EAB8E332F3A947DF926449</t>
  </si>
  <si>
    <t>광케이블설치사</t>
  </si>
  <si>
    <t>광전자 직종</t>
  </si>
  <si>
    <t>560981146C28EC22EAB8E07D25EA49F753D3B2</t>
  </si>
  <si>
    <t>010101560981146C28EC22EAB8E07D25EA49F753D3B2</t>
  </si>
  <si>
    <t>공구손료</t>
  </si>
  <si>
    <t>인력품의 3%</t>
  </si>
  <si>
    <t>57CB511495A83A6489783B176971003</t>
  </si>
  <si>
    <t>01010157CB511495A83A6489783B176970002</t>
  </si>
  <si>
    <t>[ 합           계 ]</t>
  </si>
  <si>
    <t>TOTAL</t>
  </si>
  <si>
    <t>CCTV설비공사</t>
  </si>
  <si>
    <t>010102</t>
  </si>
  <si>
    <t>UTP Cat. 6, 4P</t>
  </si>
  <si>
    <t>51E1D11468C8A8112288B8C4323DBC4ED7E15E</t>
  </si>
  <si>
    <t>01010251E1D11468C8A8112288B8C4323DBC4ED7E15E</t>
  </si>
  <si>
    <t>풀박스, 200*200*150mm</t>
  </si>
  <si>
    <t>51F281143718F79B98A8A85561902194416A25</t>
  </si>
  <si>
    <t>01010251F281143718F79B98A8A85561902194416A25</t>
  </si>
  <si>
    <t>경질비닐전선관</t>
  </si>
  <si>
    <t>경질비닐전선관, HI, 16mm</t>
  </si>
  <si>
    <t>51F281143718E50E4618E92DD037885B2D3655</t>
  </si>
  <si>
    <t>01010251F281143718E50E4618E92DD037885B2D3655</t>
  </si>
  <si>
    <t>01010251F281143718E50E4618E92DD037885A1B322B</t>
  </si>
  <si>
    <t>01010251F281143718E50E4618E92DD037885A1B322A</t>
  </si>
  <si>
    <t>01010251F281143718E50E4618E92DD037885A1B33CA</t>
  </si>
  <si>
    <t>01010257CB511495A83A6489783B176971003</t>
  </si>
  <si>
    <t>경질비닐전선관, HI, 28mm</t>
  </si>
  <si>
    <t>51F281143718E50E4618E92DD037885B2D3657</t>
  </si>
  <si>
    <t>01010251F281143718E50E4618E92DD037885B2D3657</t>
  </si>
  <si>
    <t>경질비닐전선관, HI, 36mm</t>
  </si>
  <si>
    <t>51F281143718E50E4618E92DD037885B2D3658</t>
  </si>
  <si>
    <t>01010251F281143718E50E4618E92DD037885B2D3658</t>
  </si>
  <si>
    <t>전선관의 15%</t>
  </si>
  <si>
    <t>01010257CB511495A83A6489783B176976004</t>
  </si>
  <si>
    <t>01010257CB511495A83A6489783B176973001</t>
  </si>
  <si>
    <t>010102560981146C28EC22EAB8E332F3A947DF926446</t>
  </si>
  <si>
    <t>010102560981146C28EC22EAB8E332F3A947DF926449</t>
  </si>
  <si>
    <t>57CB511495A83A6489783B176976004</t>
  </si>
  <si>
    <t>01010257CB511495A83A6489783B176970002</t>
  </si>
  <si>
    <t>비상벨설비공사</t>
  </si>
  <si>
    <t>010103</t>
  </si>
  <si>
    <t>화장실용 비상콜</t>
  </si>
  <si>
    <t>화장실용 비상콜 설치</t>
  </si>
  <si>
    <t>호표 2</t>
  </si>
  <si>
    <t>5780211454D8E65682B8FB984FC74B</t>
  </si>
  <si>
    <t>0101035780211454D8E65682B8FB984FC74B</t>
  </si>
  <si>
    <t>비상벨</t>
  </si>
  <si>
    <t>51E1D11468C8A8112288B73DA379420725F008</t>
  </si>
  <si>
    <t>01010351E1D11468C8A8112288B73DA379420725F008</t>
  </si>
  <si>
    <t>01010357CB511495A83A6489783B176973001</t>
  </si>
  <si>
    <t>코  드</t>
  </si>
  <si>
    <t>번  호</t>
  </si>
  <si>
    <t>비      고</t>
  </si>
  <si>
    <t>할증</t>
  </si>
  <si>
    <t>일위대가</t>
  </si>
  <si>
    <t>56980114D0185DBF9078650FE3B005560981146C28EC22EAB8E332F3A947DF926C96</t>
  </si>
  <si>
    <t>5780211454D8E65682B8FB984FC74B560981146C28EC22EAB8E332F3A947DF926447</t>
  </si>
  <si>
    <t>조달청가격</t>
  </si>
  <si>
    <t>거래가격</t>
  </si>
  <si>
    <t>유통물가</t>
  </si>
  <si>
    <t>조사가격1</t>
  </si>
  <si>
    <t>조사가격2</t>
  </si>
  <si>
    <t>B</t>
  </si>
  <si>
    <t>공종명</t>
  </si>
  <si>
    <t>적용율(%)</t>
  </si>
  <si>
    <t>소수점이하자릿수</t>
  </si>
  <si>
    <t>010101  통합배선설비공사</t>
  </si>
  <si>
    <t xml:space="preserve">      특별인부</t>
  </si>
  <si>
    <t xml:space="preserve">      통신내선공</t>
  </si>
  <si>
    <t xml:space="preserve">      통신외선공</t>
  </si>
  <si>
    <t xml:space="preserve">      통신케이블공</t>
  </si>
  <si>
    <t xml:space="preserve">      광케이블설치사</t>
  </si>
  <si>
    <t>010102  CCTV설비공사</t>
  </si>
  <si>
    <t>010103  비상벨설비공사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</si>
  <si>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</si>
  <si>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</si>
  <si>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</si>
  <si>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</si>
  <si>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</si>
  <si>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</si>
  <si>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</si>
  <si>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</si>
  <si>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</si>
  <si>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</si>
  <si>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</si>
  <si>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 코드</t>
  </si>
  <si>
    <t>배관용 구멍뚫기(손파기)-Con,c  두께 20cm 이하 ∮300mm  (호표 1)</t>
  </si>
  <si>
    <t>화장실용 비상콜  화장실용 비상콜 설치  (호표 2)</t>
  </si>
  <si>
    <t xml:space="preserve">      통신설비공</t>
  </si>
  <si>
    <t>일위대가목록+자재</t>
  </si>
  <si>
    <t>공 사 원 가 계 산 서</t>
  </si>
  <si>
    <t>공사명 : 대전로봇드론지원센터 시험동 신축정보통신공사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</si>
  <si>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</si>
  <si>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</si>
  <si>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</si>
  <si>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</si>
  <si>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</si>
  <si>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</si>
  <si>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</si>
  <si>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</si>
  <si>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</si>
  <si>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</si>
  <si>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</si>
  <si>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</si>
  <si>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</si>
  <si>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</si>
  <si>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</si>
  <si>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</si>
  <si>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</si>
  <si>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</si>
  <si>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</si>
  <si>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</si>
  <si>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</si>
  <si>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</si>
  <si>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</si>
  <si>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</si>
  <si>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</si>
  <si>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</si>
  <si>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</si>
  <si>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</si>
  <si>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</si>
  <si>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</si>
  <si>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CA</t>
  </si>
  <si>
    <t>산업안전보건관리비</t>
  </si>
  <si>
    <t>CB</t>
  </si>
  <si>
    <t>노인장기요양보험료</t>
  </si>
  <si>
    <t>CG</t>
  </si>
  <si>
    <t>기   타    경   비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</si>
  <si>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</si>
  <si>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</si>
  <si>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</si>
  <si>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</si>
  <si>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</si>
  <si>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</si>
  <si>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</si>
  <si>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</si>
  <si>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</si>
  <si>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</si>
  <si>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</si>
  <si>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</si>
  <si>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</si>
  <si>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</si>
  <si>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</si>
  <si>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</si>
  <si>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</si>
  <si>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</si>
  <si>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</si>
  <si>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</si>
  <si>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</si>
  <si>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</si>
  <si>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</si>
  <si>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</si>
  <si>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</si>
  <si>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</si>
  <si>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</si>
  <si>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</si>
  <si>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</si>
  <si>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</si>
  <si>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</si>
  <si>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</si>
  <si>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</si>
  <si>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</si>
  <si>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</si>
  <si>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</si>
  <si>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</si>
  <si>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</si>
  <si>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</si>
  <si>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</si>
  <si>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</si>
  <si>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</si>
  <si>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</si>
  <si>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</si>
  <si>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</si>
  <si>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</si>
  <si>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</si>
  <si>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</si>
  <si>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</si>
  <si>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</si>
  <si>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</si>
  <si>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</si>
  <si>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</si>
  <si>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</si>
  <si>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</si>
  <si>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</si>
  <si>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</si>
  <si>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</si>
  <si>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</si>
  <si>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</si>
  <si>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</si>
  <si>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</si>
  <si>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E</t>
  </si>
  <si>
    <t>G</t>
  </si>
  <si>
    <t>H</t>
  </si>
  <si>
    <t>I</t>
  </si>
  <si>
    <t>J</t>
  </si>
  <si>
    <t>관급자 관급자재</t>
    <phoneticPr fontId="1" type="noConversion"/>
  </si>
  <si>
    <t>02  관급자관급자재</t>
    <phoneticPr fontId="1" type="noConversion"/>
  </si>
  <si>
    <t>CCTV설비</t>
    <phoneticPr fontId="1" type="noConversion"/>
  </si>
  <si>
    <t>통합배선설비</t>
    <phoneticPr fontId="1" type="noConversion"/>
  </si>
  <si>
    <t>01. 정보통신공사</t>
    <phoneticPr fontId="1" type="noConversion"/>
  </si>
  <si>
    <t>010201  CCTV설비</t>
  </si>
  <si>
    <t>조달수수료</t>
  </si>
  <si>
    <t>0.54%</t>
  </si>
  <si>
    <t>계</t>
    <phoneticPr fontId="9" type="noConversion"/>
  </si>
  <si>
    <t>적용금액</t>
    <phoneticPr fontId="9" type="noConversion"/>
  </si>
  <si>
    <t>010202  통합배선설비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</si>
  <si>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</si>
  <si>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</si>
  <si>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</si>
  <si>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석  면  분  담  금</t>
    <phoneticPr fontId="1" type="noConversion"/>
  </si>
  <si>
    <t>노무비 * 0.006%</t>
    <phoneticPr fontId="1" type="noConversion"/>
  </si>
  <si>
    <t>임 금 채 권 부 담 금</t>
    <phoneticPr fontId="1" type="noConversion"/>
  </si>
  <si>
    <t>노무비 * 0.09%</t>
    <phoneticPr fontId="1" type="noConversion"/>
  </si>
  <si>
    <t>(재료비+직노) * 3.11%</t>
    <phoneticPr fontId="1" type="noConversion"/>
  </si>
  <si>
    <t>직접노무비 * 17.5%</t>
    <phoneticPr fontId="1" type="noConversion"/>
  </si>
  <si>
    <t>(재료비+노무비) * 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</si>
</sst>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80" formatCode="#,###;\-#,###;#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sz val="12"/>
      <name val="바탕체"/>
      <family val="1"/>
      <charset val="129"/>
    </font>
    <font>
      <sz val="11"/>
      <name val="굴림"/>
      <family val="3"/>
      <charset val="129"/>
    </font>
    <font>
      <sz val="9"/>
      <color indexed="10"/>
      <name val="돋움체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</cellStyleXfs>
  <cellXfs count="4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5" xfId="0" applyNumberFormat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176" fontId="6" fillId="0" borderId="5" xfId="1" applyNumberFormat="1" applyFont="1" applyBorder="1" applyAlignment="1">
      <alignment vertical="center" wrapText="1"/>
    </xf>
    <xf numFmtId="0" fontId="8" fillId="0" borderId="5" xfId="2" applyFont="1" applyBorder="1" applyAlignment="1">
      <alignment horizontal="center" vertical="center" shrinkToFit="1"/>
    </xf>
    <xf numFmtId="0" fontId="6" fillId="0" borderId="5" xfId="1" applyFont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0" fontId="3" fillId="0" borderId="5" xfId="1" applyBorder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vertical="center" wrapText="1"/>
    </xf>
    <xf numFmtId="0" fontId="3" fillId="0" borderId="4" xfId="0" quotePrefix="1" applyFont="1" applyFill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EF4C9351-5D3C-4AB4-8F52-CF068B3A5DD2}"/>
    <cellStyle name="표준 3 2" xfId="3" xr:uid="{9732C9A2-18DF-4B50-9279-F92508EC3EA9}"/>
    <cellStyle name="표준_(언양-삼동)전기내역서" xfId="2" xr:uid="{1479158D-8099-4774-8825-1D4200AE3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1.Project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4872;\C\My%20Documents\&#49444;&#44228;&#49436;\MSOFFICE\HEXCEL\&#49892;&#54665;\&#51221;&#48708;&#522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HJ\Project\1.Project\3.2021&#45380;\23.&#44608;&#54644;&#45824;&#52397;&#44256;%20&#44592;&#49689;&#49324;%20&#49828;&#54532;&#47553;&#53364;&#47084;&#49444;&#52824;%20&#49548;&#48169;&#44277;&#49324;%20&#49444;&#44228;&#50857;&#50669;\2.&#51089;&#50629;&#48169;\6.&#54801;&#47141;&#50629;&#52404;\1.&#51204;&#44592;\8.21.09.29\(1.1)&#49328;&#52636;&#49436;%20-%20&#49548;&#48169;&#44036;&#49440;%20-%20&#45824;&#52397;&#4425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Project\3.2021&#45380;\23.&#44608;&#54644;&#45824;&#52397;&#44256;%20&#44592;&#49689;&#49324;%20&#49828;&#54532;&#47553;&#53364;&#47084;&#49444;&#52824;%20&#49548;&#48169;&#44277;&#49324;%20&#49444;&#44228;&#50857;&#50669;(&#48176;)\2.&#51089;&#50629;&#48169;\3.&#45236;&#50669;&#49436;\old\&#44608;&#54644;&#45824;&#52397;&#44256;%20&#44592;&#49689;&#49324;%20&#49828;&#54532;&#47553;&#53364;&#47084;%20&#49444;&#52824;&#44277;&#49324;%20&#49548;&#48169;&#44277;&#49324;(21.09.29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Project\3.2021&#45380;\23.&#44608;&#54644;&#45824;&#52397;&#44256;%20&#44592;&#49689;&#49324;%20&#49828;&#54532;&#47553;&#53364;&#47084;&#49444;&#52824;%20&#49548;&#48169;&#44277;&#49324;%20&#49444;&#44228;&#50857;&#50669;(&#48176;)\2.&#51089;&#50629;&#48169;\3.&#45236;&#50669;&#49436;\&#44608;&#54644;&#45824;&#52397;&#44256;%20&#44592;&#49689;&#49324;%20&#49828;&#54532;&#47553;&#53364;&#47084;%20&#49444;&#52824;&#44277;&#49324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ITEM"/>
      <sheetName val="건축내역"/>
      <sheetName val="건설내역"/>
      <sheetName val="TABLE"/>
      <sheetName val="Sheet1"/>
      <sheetName val="직노"/>
      <sheetName val="Y-WORK"/>
      <sheetName val="정부노임단가"/>
      <sheetName val="차액보증"/>
      <sheetName val="약품공급2"/>
      <sheetName val="약품설비"/>
      <sheetName val="일위대가(가설)"/>
      <sheetName val="산출내역서집계표"/>
      <sheetName val="4차원가계산서"/>
      <sheetName val="내역"/>
      <sheetName val="공비대비"/>
      <sheetName val="토목"/>
      <sheetName val="내역서"/>
      <sheetName val="ilch"/>
      <sheetName val="명세서"/>
      <sheetName val="맨홀토공산출"/>
      <sheetName val="비용"/>
      <sheetName val="설계조건"/>
      <sheetName val=""/>
      <sheetName val="부대내역"/>
      <sheetName val="날개벽수량표"/>
      <sheetName val="사진"/>
      <sheetName val="중기사용료"/>
      <sheetName val="WORK"/>
      <sheetName val="주재료비"/>
      <sheetName val="inputarea_ref"/>
      <sheetName val="일위대가목록"/>
      <sheetName val="요율"/>
      <sheetName val="가시설(TYPE-A)"/>
      <sheetName val="1-1평균터파기고(1)"/>
      <sheetName val="woo(mac)"/>
      <sheetName val="사통"/>
      <sheetName val="기본DATA"/>
      <sheetName val="장비집계"/>
      <sheetName val="Customer Databas"/>
      <sheetName val="일위대가"/>
      <sheetName val="목표세부명세"/>
      <sheetName val="일위대가-1"/>
      <sheetName val="ABUT수량-A1"/>
      <sheetName val="데이타"/>
      <sheetName val="DATA"/>
      <sheetName val="수량산출"/>
      <sheetName val="MOTOR"/>
      <sheetName val="단가"/>
      <sheetName val="을 2"/>
      <sheetName val="을 1"/>
      <sheetName val="재료산출"/>
      <sheetName val="흄관기초"/>
      <sheetName val="을"/>
      <sheetName val="일반공사"/>
      <sheetName val="밸브설치"/>
      <sheetName val="일반부표"/>
      <sheetName val="단가 및 재료비"/>
      <sheetName val="중기사용료산출근거"/>
      <sheetName val="시설물일위"/>
      <sheetName val="Studio"/>
      <sheetName val="금액내역서"/>
      <sheetName val="wall"/>
      <sheetName val="Front"/>
      <sheetName val="2F 회의실견적(5_14 일대)"/>
      <sheetName val="3층LOAD"/>
      <sheetName val="1층LOAD"/>
      <sheetName val="J直材4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방송(체육관)"/>
      <sheetName val="구역화물"/>
      <sheetName val="APT"/>
      <sheetName val="금액내역서"/>
      <sheetName val="G.R300경비"/>
      <sheetName val="예정(3)"/>
      <sheetName val="일반교실"/>
      <sheetName val="덕전리"/>
      <sheetName val="조명시설"/>
      <sheetName val="우,오수"/>
      <sheetName val="sw1"/>
      <sheetName val="단위수량"/>
      <sheetName val="DDD"/>
      <sheetName val="맨홀토공산출"/>
      <sheetName val="용소리교"/>
      <sheetName val="전선관"/>
      <sheetName val="조건표"/>
      <sheetName val="TOTAL_BOQ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ABUT수량-A1"/>
      <sheetName val="P_E이중관보호공800(터파기)"/>
      <sheetName val="P_E이중관보호공800"/>
      <sheetName val="Excel"/>
      <sheetName val="대로근거"/>
      <sheetName val="실행철강하도"/>
      <sheetName val="3BL공동구 수량"/>
      <sheetName val="빌딩 안내"/>
      <sheetName val="내역서1"/>
      <sheetName val="6동"/>
      <sheetName val="산근"/>
      <sheetName val="교육종류"/>
      <sheetName val="파일의이용"/>
      <sheetName val="차액보증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천방교접속"/>
      <sheetName val="C-직노1"/>
      <sheetName val="포장수량"/>
      <sheetName val="내역서"/>
      <sheetName val="가도공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암거"/>
      <sheetName val="집수정"/>
      <sheetName val="본체"/>
      <sheetName val="교각1"/>
      <sheetName val="#REF"/>
      <sheetName val="품셈TABLE"/>
      <sheetName val="신우"/>
      <sheetName val="노무비계"/>
      <sheetName val="wall"/>
      <sheetName val="산출근거"/>
      <sheetName val="기계경비"/>
      <sheetName val="2000년 공정표"/>
      <sheetName val="EP0618"/>
      <sheetName val="설비"/>
      <sheetName val="적용단가"/>
      <sheetName val="우수공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인건비 "/>
      <sheetName val="Total"/>
      <sheetName val="터파기및재료"/>
      <sheetName val="주방환기"/>
      <sheetName val="시중노임단가"/>
      <sheetName val="2001계약현황"/>
      <sheetName val="입찰안"/>
      <sheetName val="약품설비"/>
      <sheetName val="일반문틀 설치"/>
      <sheetName val="샌딩 에폭시 도장"/>
      <sheetName val="스텐문틀설치"/>
      <sheetName val="기초목"/>
      <sheetName val="사통"/>
      <sheetName val="동해title"/>
      <sheetName val="일위대가목차"/>
      <sheetName val="자재비"/>
      <sheetName val="자재단가"/>
      <sheetName val="토공"/>
      <sheetName val="기계경비일람"/>
      <sheetName val="구조물철거타공정이월"/>
      <sheetName val="구조물공"/>
      <sheetName val="부대공"/>
      <sheetName val="설계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밸브설치"/>
      <sheetName val="날개벽수량표"/>
      <sheetName val="예산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DATA"/>
      <sheetName val="을"/>
      <sheetName val="금액내역서"/>
      <sheetName val="단가산출2"/>
      <sheetName val="Y-WORK"/>
      <sheetName val="WORK"/>
      <sheetName val="인건-측정"/>
      <sheetName val="중기일위대가"/>
      <sheetName val="단가산출"/>
      <sheetName val="단면가정"/>
      <sheetName val="내역"/>
      <sheetName val="DATA1"/>
      <sheetName val="정비창"/>
      <sheetName val="#REF"/>
      <sheetName val="일위대가(계측기설치)"/>
      <sheetName val="견적대비 견적서"/>
      <sheetName val="단가"/>
      <sheetName val="부서현황"/>
      <sheetName val="전장품(관리용)"/>
      <sheetName val="수량산출"/>
      <sheetName val="Macro(전선)"/>
      <sheetName val="건축내역"/>
      <sheetName val="산출내역서집계표"/>
      <sheetName val="연부97-1"/>
      <sheetName val="갑지1"/>
      <sheetName val="NOMUBI"/>
      <sheetName val="sw1"/>
      <sheetName val="손익분석"/>
      <sheetName val="을지"/>
      <sheetName val="DATE"/>
      <sheetName val="일위대가"/>
      <sheetName val="기본"/>
      <sheetName val="guard(mac)"/>
      <sheetName val="내역서"/>
      <sheetName val="마산방향철근집계"/>
      <sheetName val="진주방향"/>
      <sheetName val="마산방향"/>
      <sheetName val="부대비율"/>
      <sheetName val="방송일위대가"/>
      <sheetName val="Sheet1"/>
      <sheetName val="시중노임단가"/>
      <sheetName val="1.우편집중내역서"/>
    </sheetNames>
    <sheetDataSet>
      <sheetData sheetId="0" refreshError="1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수로단위수량"/>
      <sheetName val="A 견적"/>
      <sheetName val="내역단가"/>
      <sheetName val="일위단가"/>
      <sheetName val="내역서"/>
      <sheetName val="工완성공사율"/>
      <sheetName val="재집"/>
      <sheetName val="직재"/>
      <sheetName val="관로공정"/>
      <sheetName val="__MAIN"/>
      <sheetName val="유화견적"/>
      <sheetName val="산출금액내역"/>
      <sheetName val="효성CB 1P기초"/>
      <sheetName val="지급자재(집계)"/>
      <sheetName val="냉방부분"/>
      <sheetName val="요율"/>
      <sheetName val="공종구간"/>
      <sheetName val="집계표"/>
      <sheetName val="노임단가"/>
      <sheetName val="일위대가"/>
      <sheetName val="GI-LIST"/>
      <sheetName val="수량산출"/>
      <sheetName val="MACRO(MCC)"/>
      <sheetName val="원가계산서 "/>
      <sheetName val="내역표지"/>
      <sheetName val="일위"/>
      <sheetName val="물가조사"/>
      <sheetName val="Sheet2"/>
      <sheetName val="Sheet3"/>
      <sheetName val="예정(3)"/>
      <sheetName val="동원(3)"/>
      <sheetName val="Sheet5"/>
      <sheetName val="내역"/>
      <sheetName val="참조자료"/>
      <sheetName val="능률"/>
      <sheetName val="외주가공"/>
      <sheetName val="기계경비(시간당)"/>
      <sheetName val="램머"/>
      <sheetName val="설계명세서(종합)"/>
      <sheetName val="소요자재"/>
      <sheetName val="노무산출서"/>
      <sheetName val="산출"/>
      <sheetName val="연결임시"/>
      <sheetName val="방송(체육관)"/>
      <sheetName val="도급내역"/>
      <sheetName val="자재단가"/>
      <sheetName val="한일양산"/>
      <sheetName val="단가최종"/>
      <sheetName val="대가목록"/>
      <sheetName val="인건비"/>
      <sheetName val="토사(PE)"/>
      <sheetName val="DATA"/>
      <sheetName val="접지불량_안전공사"/>
      <sheetName val="Sheet1"/>
      <sheetName val="정부노임단가"/>
      <sheetName val="MACRO(전선관)"/>
      <sheetName val="일위_파일"/>
      <sheetName val="노무비 근거"/>
      <sheetName val="손익분석"/>
      <sheetName val="대치판정"/>
      <sheetName val="회로내역(승인)"/>
      <sheetName val="시중노임단가"/>
      <sheetName val="터널조도"/>
      <sheetName val="공종단가"/>
      <sheetName val="증감대비"/>
      <sheetName val="종배수관"/>
      <sheetName val="BSD (2)"/>
      <sheetName val="건축공사"/>
      <sheetName val="산출명세서"/>
      <sheetName val="257A1"/>
      <sheetName val="Sheet7"/>
      <sheetName val="부하계산서"/>
      <sheetName val="계수시트"/>
      <sheetName val="개요"/>
      <sheetName val="본체"/>
      <sheetName val="내역서1"/>
      <sheetName val="1차 내역서"/>
      <sheetName val="EP0618"/>
      <sheetName val="CTEMCOST"/>
      <sheetName val="실행철강하도"/>
      <sheetName val="설비"/>
      <sheetName val="신설개소별 총집계표(동해-배전)"/>
      <sheetName val="안평역사 총집계"/>
      <sheetName val="갑지1"/>
      <sheetName val="토공사"/>
      <sheetName val="조명율표"/>
      <sheetName val="기둥(원형)"/>
      <sheetName val="wall"/>
      <sheetName val="실행기초"/>
      <sheetName val="Sheet1 (2)"/>
      <sheetName val="BASIC (2)"/>
      <sheetName val="환율적용표"/>
      <sheetName val="Y-WORK"/>
      <sheetName val="여과지동"/>
      <sheetName val="기초자료"/>
      <sheetName val="98지급계획"/>
      <sheetName val="약품공급2"/>
      <sheetName val="옹벽수량집계표"/>
      <sheetName val="철집"/>
      <sheetName val="노무비"/>
      <sheetName val="파일의이용"/>
      <sheetName val="POOM_MOTO"/>
      <sheetName val="POOM_MOTO2"/>
      <sheetName val="데이타"/>
      <sheetName val="Baby일위대가"/>
      <sheetName val="철거산출근거"/>
      <sheetName val="조건"/>
      <sheetName val="단가산출"/>
      <sheetName val="물량산출"/>
      <sheetName val="부하(성남)"/>
      <sheetName val="조경"/>
      <sheetName val="1.설계조건"/>
      <sheetName val="2000년1차"/>
      <sheetName val="일위목록"/>
      <sheetName val="교사기준면적(초등)"/>
      <sheetName val="기초수량집"/>
      <sheetName val="MOTOR"/>
      <sheetName val="설계내역서"/>
      <sheetName val="전기일위목록"/>
      <sheetName val="__"/>
      <sheetName val="신우"/>
      <sheetName val="환율"/>
      <sheetName val="공종별내역서"/>
      <sheetName val="SHEET PILE단가"/>
      <sheetName val="NOMUBI"/>
      <sheetName val="ITEM"/>
      <sheetName val="Customer Databas"/>
      <sheetName val="969910( R)"/>
      <sheetName val="공사노임"/>
      <sheetName val="ABUT수량-A1"/>
      <sheetName val="MCCDATA"/>
      <sheetName val="Sheet14"/>
      <sheetName val="Sheet13"/>
      <sheetName val="DATE"/>
      <sheetName val="INPUT"/>
      <sheetName val="工관리비율"/>
      <sheetName val="검수고1-1층"/>
      <sheetName val="검수고1_1층"/>
      <sheetName val="시험장S자로가로등공사"/>
      <sheetName val="바닥판"/>
      <sheetName val="주형"/>
      <sheetName val="콘센트신설"/>
      <sheetName val="점수계산1-2"/>
      <sheetName val="2.주요계수총괄"/>
      <sheetName val="말뚝물량"/>
      <sheetName val="주소"/>
      <sheetName val="Macro1"/>
      <sheetName val="을지"/>
      <sheetName val="MCC제원"/>
      <sheetName val="사통"/>
      <sheetName val="연부97-1"/>
      <sheetName val="평3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중강당 내역"/>
      <sheetName val="총괄표"/>
      <sheetName val="전기일위대가"/>
      <sheetName val="DOGI"/>
      <sheetName val="견적내용입력"/>
      <sheetName val="발신정보"/>
      <sheetName val="일위대가표 (목록)"/>
      <sheetName val="공종"/>
      <sheetName val="하조서"/>
      <sheetName val="1호인버트수량"/>
      <sheetName val="옹벽"/>
      <sheetName val="200"/>
      <sheetName val="01"/>
      <sheetName val="자재대"/>
      <sheetName val="부하LOAD"/>
      <sheetName val="HVAC"/>
      <sheetName val="골재산출"/>
      <sheetName val="4.본실행통합내역서"/>
      <sheetName val="식재인부"/>
      <sheetName val="2"/>
      <sheetName val="수로BOX"/>
      <sheetName val="철콘"/>
      <sheetName val="내역서1.화장실개선"/>
      <sheetName val="경산"/>
      <sheetName val="일위산출"/>
      <sheetName val="예산조서"/>
      <sheetName val="6호기"/>
      <sheetName val="data spec"/>
      <sheetName val="대가호표"/>
      <sheetName val="평가데이터"/>
      <sheetName val="TYPE-B 평균H"/>
      <sheetName val="일위대가(가설)"/>
      <sheetName val="내역서01"/>
      <sheetName val="총계"/>
      <sheetName val="본사인상전"/>
      <sheetName val="산출내역"/>
      <sheetName val="정산내임"/>
      <sheetName val="단가"/>
      <sheetName val="가설공사내역"/>
      <sheetName val="401"/>
      <sheetName val="입고장부 (4)"/>
      <sheetName val="전기내역"/>
      <sheetName val="시공계획"/>
      <sheetName val="설치비"/>
      <sheetName val="가도공"/>
      <sheetName val="간접비계산"/>
      <sheetName val="수목단가"/>
      <sheetName val="시설수량표"/>
      <sheetName val="식재수량표"/>
      <sheetName val="기존단가 (2)"/>
      <sheetName val="단가산출서"/>
      <sheetName val="공종목록표"/>
      <sheetName val="기본자료입력"/>
      <sheetName val="CPM챠트"/>
      <sheetName val="교각1"/>
      <sheetName val="참조"/>
      <sheetName val="수량집계"/>
      <sheetName val="5.전사투자계획종함안"/>
      <sheetName val="조도계산서 (도서)"/>
      <sheetName val="일반공사"/>
      <sheetName val="을지2"/>
      <sheetName val="Sheet6"/>
      <sheetName val="직공비"/>
      <sheetName val="위치도1"/>
      <sheetName val="표층포설및다짐"/>
      <sheetName val="BOQ"/>
      <sheetName val="기초자료입력"/>
      <sheetName val="품셈"/>
      <sheetName val="J直材4"/>
      <sheetName val="1.1수동입력항목"/>
      <sheetName val="집계"/>
      <sheetName val="총투입계"/>
      <sheetName val="준공정산"/>
      <sheetName val="유수전환공사"/>
      <sheetName val="#REF"/>
      <sheetName val="JUCK"/>
      <sheetName val="확정실적"/>
      <sheetName val="설계서"/>
      <sheetName val="부대입찰 내역서"/>
      <sheetName val="BID"/>
      <sheetName val="A LINE"/>
      <sheetName val="001"/>
      <sheetName val="강관산출"/>
      <sheetName val="Coeffiecient"/>
      <sheetName val="설계명세서"/>
      <sheetName val="8.석축단위(H=1.5M)"/>
      <sheetName val="인공산출"/>
      <sheetName val="U-TYPE(1)"/>
      <sheetName val="WORK"/>
      <sheetName val="AHU집계"/>
      <sheetName val="공조기휀"/>
      <sheetName val="공조기"/>
      <sheetName val="일위대가표"/>
      <sheetName val="발전기"/>
      <sheetName val="전기"/>
      <sheetName val="c_balju"/>
      <sheetName val="구천"/>
      <sheetName val="건축내역"/>
      <sheetName val="조명시설"/>
      <sheetName val="N賃率-職"/>
      <sheetName val="TEL"/>
      <sheetName val="간선계산"/>
      <sheetName val="단가조사"/>
      <sheetName val="3.공통공사대비"/>
      <sheetName val="전체공내역서"/>
      <sheetName val="산출내역서집계표"/>
      <sheetName val="database"/>
      <sheetName val="NEYOK"/>
      <sheetName val="자료입력"/>
      <sheetName val="sw1"/>
      <sheetName val="식재가격"/>
      <sheetName val="식재총괄"/>
      <sheetName val="빌딩_안내"/>
      <sheetName val="0_6-1KV_FCV"/>
      <sheetName val="A_견적"/>
      <sheetName val="효성CB_1P기초"/>
      <sheetName val="원가계산서_"/>
      <sheetName val="노무비_근거"/>
      <sheetName val="1차_내역서"/>
      <sheetName val="BASIC_(2)"/>
      <sheetName val="BSD_(2)"/>
      <sheetName val="Sheet1_(2)"/>
      <sheetName val="신설개소별_총집계표(동해-배전)"/>
      <sheetName val="안평역사_총집계"/>
      <sheetName val="1_설계조건"/>
      <sheetName val="SHEET_PILE단가"/>
      <sheetName val="969910(_R)"/>
      <sheetName val="중강당_내역"/>
      <sheetName val="Customer_Databas"/>
      <sheetName val="2_주요계수총괄"/>
      <sheetName val="4_본실행통합내역서"/>
      <sheetName val="내역서1_화장실개선"/>
      <sheetName val="data_spec"/>
      <sheetName val="TYPE-B_평균H"/>
      <sheetName val="15.공량산출근거서"/>
      <sheetName val="안전장치"/>
      <sheetName val="FAB별"/>
      <sheetName val="AddinsSearching"/>
      <sheetName val="매크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(집계)"/>
      <sheetName val="(산출)"/>
      <sheetName val="Sheet2"/>
      <sheetName val="(1.1)산출서 - 소방간선 - 대청고"/>
    </sheetNames>
    <sheetDataSet>
      <sheetData sheetId="0">
        <row r="3">
          <cell r="B3" t="str">
            <v>ST 16C</v>
          </cell>
        </row>
      </sheetData>
      <sheetData sheetId="1"/>
      <sheetData sheetId="2"/>
      <sheetData sheetId="3">
        <row r="1">
          <cell r="A1" t="str">
            <v>간선</v>
          </cell>
          <cell r="B1" t="str">
            <v>접지</v>
          </cell>
          <cell r="C1" t="str">
            <v>배관</v>
          </cell>
        </row>
        <row r="3">
          <cell r="A3" t="str">
            <v>EMPTY PIPE</v>
          </cell>
          <cell r="B3" t="str">
            <v>HFIX 1.78㎜(2.5㎟)</v>
          </cell>
          <cell r="C3" t="str">
            <v>ST 16C</v>
          </cell>
        </row>
        <row r="4">
          <cell r="A4" t="str">
            <v>HFIX 1.78㎜(2.5㎟)</v>
          </cell>
          <cell r="B4" t="str">
            <v>HFIX 2.25㎜(4㎟)</v>
          </cell>
          <cell r="C4" t="str">
            <v>ST 22C</v>
          </cell>
        </row>
        <row r="5">
          <cell r="A5" t="str">
            <v>HFIX 2.25㎜(4㎟)</v>
          </cell>
          <cell r="B5" t="str">
            <v>HFIX 2.5㎟</v>
          </cell>
          <cell r="C5" t="str">
            <v>ST 28C</v>
          </cell>
        </row>
        <row r="6">
          <cell r="A6" t="str">
            <v>HFIX 2.5㎟</v>
          </cell>
          <cell r="B6" t="str">
            <v>HFIX 4㎟</v>
          </cell>
          <cell r="C6" t="str">
            <v>ST 36C</v>
          </cell>
        </row>
        <row r="7">
          <cell r="A7" t="str">
            <v>HFIX 4㎟</v>
          </cell>
          <cell r="B7" t="str">
            <v>HFIX 6㎟</v>
          </cell>
          <cell r="C7" t="str">
            <v>ST 42C</v>
          </cell>
        </row>
        <row r="8">
          <cell r="A8" t="str">
            <v>HFIX 6㎟</v>
          </cell>
          <cell r="B8" t="str">
            <v>HFIX 10㎟</v>
          </cell>
          <cell r="C8" t="str">
            <v>ST 54C</v>
          </cell>
        </row>
        <row r="9">
          <cell r="A9" t="str">
            <v>HFIX 10㎟</v>
          </cell>
          <cell r="B9" t="str">
            <v>HFIX 16㎟</v>
          </cell>
          <cell r="C9" t="str">
            <v>ST 70C</v>
          </cell>
        </row>
        <row r="10">
          <cell r="A10" t="str">
            <v>HFIX 16㎟</v>
          </cell>
          <cell r="B10" t="str">
            <v>HFIX 25㎟</v>
          </cell>
          <cell r="C10" t="str">
            <v>ST 82C</v>
          </cell>
        </row>
        <row r="11">
          <cell r="A11" t="str">
            <v>HFIX 25㎟</v>
          </cell>
          <cell r="B11" t="str">
            <v>HFIX 35㎟</v>
          </cell>
          <cell r="C11" t="str">
            <v>ST 104C</v>
          </cell>
        </row>
        <row r="12">
          <cell r="A12" t="str">
            <v>HFIX 35㎟</v>
          </cell>
          <cell r="B12" t="str">
            <v>HFIX 50㎟</v>
          </cell>
          <cell r="C12" t="str">
            <v>ST 16C(노출)</v>
          </cell>
        </row>
        <row r="13">
          <cell r="A13" t="str">
            <v>HFIX 50㎟</v>
          </cell>
          <cell r="B13" t="str">
            <v>HFIX 70㎟</v>
          </cell>
          <cell r="C13" t="str">
            <v>ST 22C(노출)</v>
          </cell>
        </row>
        <row r="14">
          <cell r="A14" t="str">
            <v>HFIX 70㎟</v>
          </cell>
          <cell r="B14" t="str">
            <v>HFIX 95㎟</v>
          </cell>
          <cell r="C14" t="str">
            <v>ST 28C(노출)</v>
          </cell>
        </row>
        <row r="15">
          <cell r="A15" t="str">
            <v>HFIX 95㎟</v>
          </cell>
          <cell r="B15" t="str">
            <v>HFIX 120㎟</v>
          </cell>
          <cell r="C15" t="str">
            <v>ST 36C(노출)</v>
          </cell>
        </row>
        <row r="16">
          <cell r="A16" t="str">
            <v>HFIX 120㎟</v>
          </cell>
          <cell r="B16" t="str">
            <v>HFIX 150㎟</v>
          </cell>
          <cell r="C16" t="str">
            <v>ST 42C(노출)</v>
          </cell>
        </row>
        <row r="17">
          <cell r="A17" t="str">
            <v>HFIX 150㎟</v>
          </cell>
          <cell r="B17" t="str">
            <v>HFIX 185㎟</v>
          </cell>
          <cell r="C17" t="str">
            <v>ST 54C(노출)</v>
          </cell>
        </row>
        <row r="18">
          <cell r="A18" t="str">
            <v>HFIX 185㎟</v>
          </cell>
          <cell r="B18" t="str">
            <v>F-GV 2.5㎟</v>
          </cell>
          <cell r="C18" t="str">
            <v>ST 70C(노출)</v>
          </cell>
        </row>
        <row r="19">
          <cell r="A19" t="str">
            <v>OW 5.5㎟</v>
          </cell>
          <cell r="B19" t="str">
            <v>F-GV 4㎟</v>
          </cell>
          <cell r="C19" t="str">
            <v>ST 82C(노출)</v>
          </cell>
        </row>
        <row r="20">
          <cell r="A20" t="str">
            <v>OW 8㎟</v>
          </cell>
          <cell r="B20" t="str">
            <v>F-GV 6㎟</v>
          </cell>
          <cell r="C20" t="str">
            <v>ST 104C(노출)</v>
          </cell>
        </row>
        <row r="21">
          <cell r="A21" t="str">
            <v>OW 14㎟</v>
          </cell>
          <cell r="B21" t="str">
            <v>F-GV 10㎟</v>
          </cell>
          <cell r="C21" t="str">
            <v>HI 16C</v>
          </cell>
        </row>
        <row r="22">
          <cell r="A22" t="str">
            <v>OW 22㎟</v>
          </cell>
          <cell r="B22" t="str">
            <v>F-GV 16㎟</v>
          </cell>
          <cell r="C22" t="str">
            <v>HI 22C</v>
          </cell>
        </row>
        <row r="23">
          <cell r="A23" t="str">
            <v>OW 38㎟</v>
          </cell>
          <cell r="B23" t="str">
            <v>F-GV 25㎟</v>
          </cell>
          <cell r="C23" t="str">
            <v>HI 28C</v>
          </cell>
        </row>
        <row r="24">
          <cell r="A24" t="str">
            <v>OW 60㎟</v>
          </cell>
          <cell r="B24" t="str">
            <v>F-GV 35㎟</v>
          </cell>
          <cell r="C24" t="str">
            <v>HI 36C</v>
          </cell>
        </row>
        <row r="25">
          <cell r="A25" t="str">
            <v>2/C 0.8㎜</v>
          </cell>
          <cell r="B25" t="str">
            <v>F-GV 50㎟</v>
          </cell>
          <cell r="C25" t="str">
            <v>HI 42C</v>
          </cell>
        </row>
        <row r="26">
          <cell r="A26" t="str">
            <v>KIV 1.5㎟</v>
          </cell>
          <cell r="B26" t="str">
            <v>F-GV 70㎟</v>
          </cell>
          <cell r="C26" t="str">
            <v>HI 54C</v>
          </cell>
        </row>
        <row r="27">
          <cell r="A27" t="str">
            <v>KIV 2.5㎟</v>
          </cell>
          <cell r="B27" t="str">
            <v>F-GV 95㎟</v>
          </cell>
          <cell r="C27" t="str">
            <v>HI 70C</v>
          </cell>
        </row>
        <row r="28">
          <cell r="A28" t="str">
            <v>KIV 4㎟</v>
          </cell>
          <cell r="B28" t="str">
            <v>F-GV 120㎟</v>
          </cell>
          <cell r="C28" t="str">
            <v>HI 82C</v>
          </cell>
        </row>
        <row r="29">
          <cell r="A29" t="str">
            <v>KIV 6㎟</v>
          </cell>
          <cell r="B29" t="str">
            <v>F-GV 150㎟</v>
          </cell>
          <cell r="C29" t="str">
            <v>HI 104C</v>
          </cell>
        </row>
        <row r="30">
          <cell r="A30" t="str">
            <v>KIV 10㎟</v>
          </cell>
          <cell r="B30" t="str">
            <v>F-GV 185㎟</v>
          </cell>
          <cell r="C30" t="str">
            <v>HI 16C(노출)</v>
          </cell>
        </row>
        <row r="31">
          <cell r="A31" t="str">
            <v>KIV 16㎟</v>
          </cell>
          <cell r="B31" t="str">
            <v>F-GV 240㎟</v>
          </cell>
          <cell r="C31" t="str">
            <v>HI 22C(노출)</v>
          </cell>
        </row>
        <row r="32">
          <cell r="A32" t="str">
            <v>KIV 25㎟</v>
          </cell>
          <cell r="C32" t="str">
            <v>HI 28C(노출)</v>
          </cell>
        </row>
        <row r="33">
          <cell r="A33" t="str">
            <v>KIV 35㎟</v>
          </cell>
          <cell r="C33" t="str">
            <v>HI 36C(노출)</v>
          </cell>
        </row>
        <row r="34">
          <cell r="A34" t="str">
            <v>KIV 50㎟</v>
          </cell>
          <cell r="C34" t="str">
            <v>HI 42C(노출)</v>
          </cell>
        </row>
        <row r="35">
          <cell r="A35" t="str">
            <v>KIV 70㎟</v>
          </cell>
          <cell r="C35" t="str">
            <v>HI 54C(노출)</v>
          </cell>
        </row>
        <row r="36">
          <cell r="A36" t="str">
            <v>KIV 95㎟</v>
          </cell>
          <cell r="C36" t="str">
            <v>HI 70C(노출)</v>
          </cell>
        </row>
        <row r="37">
          <cell r="A37" t="str">
            <v>ACSR 32㎟</v>
          </cell>
          <cell r="C37" t="str">
            <v>HI 82C(노출)</v>
          </cell>
        </row>
        <row r="38">
          <cell r="A38" t="str">
            <v>ACSR 58㎟</v>
          </cell>
          <cell r="C38" t="str">
            <v>HI 104C(노출)</v>
          </cell>
        </row>
        <row r="39">
          <cell r="A39" t="str">
            <v>ACSR 95㎟</v>
          </cell>
          <cell r="C39" t="str">
            <v>HI 16C(지중)</v>
          </cell>
        </row>
        <row r="40">
          <cell r="A40" t="str">
            <v>ACSR-OC 32㎟</v>
          </cell>
          <cell r="C40" t="str">
            <v>HI 22C(지중)</v>
          </cell>
        </row>
        <row r="41">
          <cell r="A41" t="str">
            <v>ACSR-OC 58㎟</v>
          </cell>
          <cell r="C41" t="str">
            <v>HI 28C(지중)</v>
          </cell>
        </row>
        <row r="42">
          <cell r="A42" t="str">
            <v>ACSR-OC 95㎟</v>
          </cell>
          <cell r="C42" t="str">
            <v>HI 36C(지중)</v>
          </cell>
        </row>
        <row r="43">
          <cell r="A43" t="str">
            <v>CN/CV-W 1C 60㎟</v>
          </cell>
          <cell r="C43" t="str">
            <v>HI 42C(지중)</v>
          </cell>
        </row>
        <row r="44">
          <cell r="A44" t="str">
            <v>CN/CV-W 1C 100㎟</v>
          </cell>
          <cell r="C44" t="str">
            <v>HI 54C(지중)</v>
          </cell>
        </row>
        <row r="45">
          <cell r="A45" t="str">
            <v>CN/CV-W 1C 150㎟</v>
          </cell>
          <cell r="C45" t="str">
            <v>HI 70C(지중)</v>
          </cell>
        </row>
        <row r="46">
          <cell r="A46" t="str">
            <v>CN/CO-W 1C 60㎟</v>
          </cell>
          <cell r="C46" t="str">
            <v>HI 82C(지중)</v>
          </cell>
        </row>
        <row r="47">
          <cell r="A47" t="str">
            <v>CN/CO-W 1C 100㎟</v>
          </cell>
          <cell r="C47" t="str">
            <v>HI 104C(지중)</v>
          </cell>
        </row>
        <row r="48">
          <cell r="A48" t="str">
            <v>CN/CO-W 1C 150㎟</v>
          </cell>
          <cell r="C48" t="str">
            <v xml:space="preserve">CD 16C </v>
          </cell>
        </row>
        <row r="49">
          <cell r="A49" t="str">
            <v>F-CV 1C 35㎟(고압)</v>
          </cell>
          <cell r="C49" t="str">
            <v>CD 22C</v>
          </cell>
        </row>
        <row r="50">
          <cell r="A50" t="str">
            <v>F-CV 1C 50㎟(고압)</v>
          </cell>
          <cell r="C50" t="str">
            <v>CD 28C</v>
          </cell>
        </row>
        <row r="51">
          <cell r="A51" t="str">
            <v>F-CV 1C 70㎟(고압)</v>
          </cell>
          <cell r="C51" t="str">
            <v xml:space="preserve">난연CD 16C </v>
          </cell>
        </row>
        <row r="52">
          <cell r="A52" t="str">
            <v>F-CV 1C 95㎟(고압)</v>
          </cell>
          <cell r="C52" t="str">
            <v>난연CD 22C</v>
          </cell>
        </row>
        <row r="53">
          <cell r="A53" t="str">
            <v>F-CV 1C 120㎟(고압)</v>
          </cell>
          <cell r="C53" t="str">
            <v>난연CD 28C</v>
          </cell>
        </row>
        <row r="54">
          <cell r="A54" t="str">
            <v>F-CV 3C 35㎟(고압)</v>
          </cell>
          <cell r="C54" t="str">
            <v>PE 16C</v>
          </cell>
        </row>
        <row r="55">
          <cell r="A55" t="str">
            <v>F-CV 3C 50㎟(고압)</v>
          </cell>
          <cell r="C55" t="str">
            <v>PE 22C</v>
          </cell>
        </row>
        <row r="56">
          <cell r="A56" t="str">
            <v>F-CV 3C 70㎟(고압)</v>
          </cell>
          <cell r="C56" t="str">
            <v>PE 28C</v>
          </cell>
        </row>
        <row r="57">
          <cell r="A57" t="str">
            <v>F-CV 3C 95㎟(고압)</v>
          </cell>
          <cell r="C57" t="str">
            <v>PE 36C</v>
          </cell>
        </row>
        <row r="58">
          <cell r="A58" t="str">
            <v>F-CV 3C 120㎟(고압)</v>
          </cell>
          <cell r="C58" t="str">
            <v>PE 42C</v>
          </cell>
        </row>
        <row r="59">
          <cell r="A59" t="str">
            <v>F-CV 1C 1.5㎟</v>
          </cell>
          <cell r="C59" t="str">
            <v>PE 54C</v>
          </cell>
        </row>
        <row r="60">
          <cell r="A60" t="str">
            <v>F-CV 1C 2.5㎟</v>
          </cell>
          <cell r="C60" t="str">
            <v>PE 70C</v>
          </cell>
        </row>
        <row r="61">
          <cell r="A61" t="str">
            <v>F-CV 1C 4㎟</v>
          </cell>
          <cell r="C61" t="str">
            <v>PE 82C</v>
          </cell>
        </row>
        <row r="62">
          <cell r="A62" t="str">
            <v>F-CV 1C 6㎟</v>
          </cell>
          <cell r="C62" t="str">
            <v>PE 100C</v>
          </cell>
        </row>
        <row r="63">
          <cell r="A63" t="str">
            <v>F-CV 1C 10㎟</v>
          </cell>
          <cell r="C63" t="str">
            <v>PE 16C(지중)</v>
          </cell>
        </row>
        <row r="64">
          <cell r="A64" t="str">
            <v>F-CV 1C 16㎟</v>
          </cell>
          <cell r="C64" t="str">
            <v>PE 22C(지중)</v>
          </cell>
        </row>
        <row r="65">
          <cell r="A65" t="str">
            <v>F-CV 1C 25㎟</v>
          </cell>
          <cell r="C65" t="str">
            <v>PE 28C(지중)</v>
          </cell>
        </row>
        <row r="66">
          <cell r="A66" t="str">
            <v>F-CV 1C 35㎟</v>
          </cell>
          <cell r="C66" t="str">
            <v>PE 36C(지중)</v>
          </cell>
        </row>
        <row r="67">
          <cell r="A67" t="str">
            <v>F-CV 1C 50㎟</v>
          </cell>
          <cell r="C67" t="str">
            <v>PE 42C(지중)</v>
          </cell>
        </row>
        <row r="68">
          <cell r="A68" t="str">
            <v>F-CV 1C 70㎟</v>
          </cell>
          <cell r="C68" t="str">
            <v>PE 54C(지중)</v>
          </cell>
        </row>
        <row r="69">
          <cell r="A69" t="str">
            <v>F-CV 1C 95㎟</v>
          </cell>
          <cell r="C69" t="str">
            <v>PE 70C(지중)</v>
          </cell>
        </row>
        <row r="70">
          <cell r="A70" t="str">
            <v>F-CV 1C 120㎟</v>
          </cell>
          <cell r="C70" t="str">
            <v>PE 82C(지중)</v>
          </cell>
        </row>
        <row r="71">
          <cell r="A71" t="str">
            <v>F-CV 1C 150㎟</v>
          </cell>
          <cell r="C71" t="str">
            <v>PE 100C(지중)</v>
          </cell>
        </row>
        <row r="72">
          <cell r="A72" t="str">
            <v>F-CV 1C 185㎟</v>
          </cell>
          <cell r="C72" t="str">
            <v>ELP 30mm</v>
          </cell>
        </row>
        <row r="73">
          <cell r="A73" t="str">
            <v>F-CV 1C 240㎟</v>
          </cell>
          <cell r="C73" t="str">
            <v>ELP 40mm</v>
          </cell>
        </row>
        <row r="74">
          <cell r="A74" t="str">
            <v>F-CV 1C 300㎟</v>
          </cell>
          <cell r="C74" t="str">
            <v>ELP 50mm</v>
          </cell>
        </row>
        <row r="75">
          <cell r="A75" t="str">
            <v>F-CV 1C 400㎟</v>
          </cell>
          <cell r="C75" t="str">
            <v>ELP 65mm</v>
          </cell>
        </row>
        <row r="76">
          <cell r="A76" t="str">
            <v>F-CV 1C 500㎟</v>
          </cell>
          <cell r="C76" t="str">
            <v>ELP 80mm</v>
          </cell>
        </row>
        <row r="77">
          <cell r="A77" t="str">
            <v>F-CV 2C 1.5㎟</v>
          </cell>
          <cell r="C77" t="str">
            <v>ELP 100mm</v>
          </cell>
        </row>
        <row r="78">
          <cell r="A78" t="str">
            <v>F-CV 2C 2.5㎟</v>
          </cell>
          <cell r="C78" t="str">
            <v>ELP 125mm</v>
          </cell>
        </row>
        <row r="79">
          <cell r="A79" t="str">
            <v>F-CV 2C 4㎟</v>
          </cell>
          <cell r="C79" t="str">
            <v>ELP 150mm</v>
          </cell>
        </row>
        <row r="80">
          <cell r="A80" t="str">
            <v>F-CV 2C 6㎟</v>
          </cell>
          <cell r="C80" t="str">
            <v>ELP 175mm</v>
          </cell>
        </row>
        <row r="81">
          <cell r="A81" t="str">
            <v>F-CV 2C 10㎟</v>
          </cell>
          <cell r="C81" t="str">
            <v>ELP 200mm</v>
          </cell>
        </row>
        <row r="82">
          <cell r="A82" t="str">
            <v>F-CV 2C 16㎟</v>
          </cell>
          <cell r="C82" t="str">
            <v>16C 일반비방수</v>
          </cell>
        </row>
        <row r="83">
          <cell r="A83" t="str">
            <v>F-CV 2C 25㎟</v>
          </cell>
          <cell r="C83" t="str">
            <v>22C 일반비방수</v>
          </cell>
        </row>
        <row r="84">
          <cell r="A84" t="str">
            <v>F-CV 2C 35㎟</v>
          </cell>
          <cell r="C84" t="str">
            <v>28C 일반비방수</v>
          </cell>
        </row>
        <row r="85">
          <cell r="A85" t="str">
            <v>F-CV 2C 50㎟</v>
          </cell>
          <cell r="C85" t="str">
            <v>36C 일반비방수</v>
          </cell>
        </row>
        <row r="86">
          <cell r="A86" t="str">
            <v>F-CV 2C 70㎟</v>
          </cell>
          <cell r="C86" t="str">
            <v>42C 일반비방수</v>
          </cell>
        </row>
        <row r="87">
          <cell r="A87" t="str">
            <v>F-CV 2C 95㎟</v>
          </cell>
          <cell r="C87" t="str">
            <v>54C 일반비방수</v>
          </cell>
        </row>
        <row r="88">
          <cell r="A88" t="str">
            <v>F-CV 2C 120㎟</v>
          </cell>
          <cell r="C88" t="str">
            <v>70C 일반비방수</v>
          </cell>
        </row>
        <row r="89">
          <cell r="A89" t="str">
            <v>F-CV 3C 1.5㎟</v>
          </cell>
          <cell r="C89" t="str">
            <v>82C 일반비방수</v>
          </cell>
        </row>
        <row r="90">
          <cell r="A90" t="str">
            <v>F-CV 3C 2.5㎟</v>
          </cell>
          <cell r="C90" t="str">
            <v>104C 일반비방수</v>
          </cell>
        </row>
        <row r="91">
          <cell r="A91" t="str">
            <v>F-CV 3C 4㎟</v>
          </cell>
          <cell r="C91" t="str">
            <v>16C 고장력비방수</v>
          </cell>
        </row>
        <row r="92">
          <cell r="A92" t="str">
            <v>F-CV 3C 6㎟</v>
          </cell>
          <cell r="C92" t="str">
            <v>22C 고장력비방수</v>
          </cell>
        </row>
        <row r="93">
          <cell r="A93" t="str">
            <v>F-CV 3C 10㎟</v>
          </cell>
          <cell r="C93" t="str">
            <v>28C 고장력비방수</v>
          </cell>
        </row>
        <row r="94">
          <cell r="A94" t="str">
            <v>F-CV 3C 16㎟</v>
          </cell>
          <cell r="C94" t="str">
            <v>36C 고장력비방수</v>
          </cell>
        </row>
        <row r="95">
          <cell r="A95" t="str">
            <v>F-CV 3C 25㎟</v>
          </cell>
          <cell r="C95" t="str">
            <v>42C 고장력비방수</v>
          </cell>
        </row>
        <row r="96">
          <cell r="A96" t="str">
            <v>F-CV 3C 35㎟</v>
          </cell>
          <cell r="C96" t="str">
            <v>54C 고장력비방수</v>
          </cell>
        </row>
        <row r="97">
          <cell r="A97" t="str">
            <v>F-CV 3C 50㎟</v>
          </cell>
          <cell r="C97" t="str">
            <v>70C 고장력비방수</v>
          </cell>
        </row>
        <row r="98">
          <cell r="A98" t="str">
            <v>F-CV 3C 70㎟</v>
          </cell>
          <cell r="C98" t="str">
            <v>82C 고장력비방수</v>
          </cell>
        </row>
        <row r="99">
          <cell r="A99" t="str">
            <v>F-CV 3C 95㎟</v>
          </cell>
          <cell r="C99" t="str">
            <v>104C 고장력비방수</v>
          </cell>
        </row>
        <row r="100">
          <cell r="A100" t="str">
            <v>F-CV 3C 120㎟</v>
          </cell>
          <cell r="C100" t="str">
            <v>16C 고장력방수</v>
          </cell>
        </row>
        <row r="101">
          <cell r="A101" t="str">
            <v>F-CV 4C 1.5㎟</v>
          </cell>
          <cell r="C101" t="str">
            <v>22C 고장력방수</v>
          </cell>
        </row>
        <row r="102">
          <cell r="A102" t="str">
            <v>F-CV 4C 2.5㎟</v>
          </cell>
          <cell r="C102" t="str">
            <v>28C 고장력방수</v>
          </cell>
        </row>
        <row r="103">
          <cell r="A103" t="str">
            <v>F-CV 4C 4㎟</v>
          </cell>
          <cell r="C103" t="str">
            <v>36C 고장력방수</v>
          </cell>
        </row>
        <row r="104">
          <cell r="A104" t="str">
            <v>F-CV 4C 6㎟</v>
          </cell>
          <cell r="C104" t="str">
            <v>42C 고장력방수</v>
          </cell>
        </row>
        <row r="105">
          <cell r="A105" t="str">
            <v>F-CV 4C 10㎟</v>
          </cell>
          <cell r="C105" t="str">
            <v>54C 고장력방수</v>
          </cell>
        </row>
        <row r="106">
          <cell r="A106" t="str">
            <v>F-CV 4C 16㎟</v>
          </cell>
          <cell r="C106" t="str">
            <v>70C 고장력방수</v>
          </cell>
        </row>
        <row r="107">
          <cell r="A107" t="str">
            <v>F-CV 4C 25㎟</v>
          </cell>
          <cell r="C107" t="str">
            <v>82C 고장력방수</v>
          </cell>
        </row>
        <row r="108">
          <cell r="A108" t="str">
            <v>F-CV 4C 35㎟</v>
          </cell>
          <cell r="C108" t="str">
            <v>104C 고장력방수</v>
          </cell>
        </row>
        <row r="109">
          <cell r="A109" t="str">
            <v>F-CV 4C 50㎟</v>
          </cell>
          <cell r="C109" t="str">
            <v xml:space="preserve">16C 비방수 </v>
          </cell>
        </row>
        <row r="110">
          <cell r="A110" t="str">
            <v>F-CV 4C 70㎟</v>
          </cell>
          <cell r="C110" t="str">
            <v xml:space="preserve">22C 비방수 </v>
          </cell>
        </row>
        <row r="111">
          <cell r="A111" t="str">
            <v>F-CV 4C 95㎟</v>
          </cell>
          <cell r="C111" t="str">
            <v xml:space="preserve">28C 비방수 </v>
          </cell>
        </row>
        <row r="112">
          <cell r="A112" t="str">
            <v>F-CV 4C 120㎟</v>
          </cell>
          <cell r="C112" t="str">
            <v xml:space="preserve">36C 비방수 </v>
          </cell>
        </row>
        <row r="113">
          <cell r="A113" t="str">
            <v>F-CV 1C 1.5㎟ (옥외)</v>
          </cell>
          <cell r="C113" t="str">
            <v xml:space="preserve">42C 비방수 </v>
          </cell>
        </row>
        <row r="114">
          <cell r="A114" t="str">
            <v>F-CV 1C 2.5㎟ (옥외)</v>
          </cell>
          <cell r="C114" t="str">
            <v xml:space="preserve">54C 비방수 </v>
          </cell>
        </row>
        <row r="115">
          <cell r="A115" t="str">
            <v>F-CV 1C 4㎟ (옥외)</v>
          </cell>
          <cell r="C115" t="str">
            <v>16C 일반방수</v>
          </cell>
        </row>
        <row r="116">
          <cell r="A116" t="str">
            <v>F-CV 1C 6㎟ (옥외)</v>
          </cell>
          <cell r="C116" t="str">
            <v>22C 일반방수</v>
          </cell>
        </row>
        <row r="117">
          <cell r="A117" t="str">
            <v>F-CV 1C 10㎟ (옥외)</v>
          </cell>
          <cell r="C117" t="str">
            <v>28C 일반방수</v>
          </cell>
        </row>
        <row r="118">
          <cell r="A118" t="str">
            <v>F-CV 1C 16㎟ (옥외)</v>
          </cell>
          <cell r="C118" t="str">
            <v>36C 일반방수</v>
          </cell>
        </row>
        <row r="119">
          <cell r="A119" t="str">
            <v>F-CV 1C 25㎟ (옥외)</v>
          </cell>
          <cell r="C119" t="str">
            <v>42C 일반방수</v>
          </cell>
        </row>
        <row r="120">
          <cell r="A120" t="str">
            <v>F-CV 1C 35㎟ (옥외)</v>
          </cell>
          <cell r="C120" t="str">
            <v>54C 일반방수</v>
          </cell>
        </row>
        <row r="121">
          <cell r="A121" t="str">
            <v>F-CV 1C 50㎟ (옥외)</v>
          </cell>
          <cell r="C121" t="str">
            <v>70C 일반방수</v>
          </cell>
        </row>
        <row r="122">
          <cell r="A122" t="str">
            <v>F-CV 1C 70㎟ (옥외)</v>
          </cell>
          <cell r="C122" t="str">
            <v>82C 일반방수</v>
          </cell>
        </row>
        <row r="123">
          <cell r="A123" t="str">
            <v>F-CV 1C 95㎟ (옥외)</v>
          </cell>
          <cell r="C123" t="str">
            <v>104C 방수</v>
          </cell>
        </row>
        <row r="124">
          <cell r="A124" t="str">
            <v>F-CV 1C 120㎟ (옥외)</v>
          </cell>
          <cell r="C124" t="str">
            <v>40 x 40</v>
          </cell>
        </row>
        <row r="125">
          <cell r="A125" t="str">
            <v>F-CV 1C 150㎟ (옥외)</v>
          </cell>
          <cell r="C125" t="str">
            <v>70 x 40</v>
          </cell>
        </row>
        <row r="126">
          <cell r="A126" t="str">
            <v>F-CV 1C 185㎟ (옥외)</v>
          </cell>
          <cell r="C126" t="str">
            <v>110 x 50</v>
          </cell>
        </row>
        <row r="127">
          <cell r="A127" t="str">
            <v>F-CV 1C 240㎟ (옥외)</v>
          </cell>
          <cell r="C127" t="str">
            <v>W100x100H 2.3T</v>
          </cell>
        </row>
        <row r="128">
          <cell r="A128" t="str">
            <v>F-CV 1C 300㎟ (옥외)</v>
          </cell>
          <cell r="C128" t="str">
            <v>W150x100H 2.3T</v>
          </cell>
        </row>
        <row r="129">
          <cell r="A129" t="str">
            <v>F-CV 1C 400㎟ (옥외)</v>
          </cell>
          <cell r="C129" t="str">
            <v>W200x100H 2.3T</v>
          </cell>
        </row>
        <row r="130">
          <cell r="A130" t="str">
            <v>F-CV 1C 500㎟ (옥외)</v>
          </cell>
          <cell r="C130" t="str">
            <v>W300x100H 2.3T</v>
          </cell>
        </row>
        <row r="131">
          <cell r="A131" t="str">
            <v>F-CV 2C 1.5㎟ (옥외)</v>
          </cell>
          <cell r="C131" t="str">
            <v>W400x100H 2.3T</v>
          </cell>
        </row>
        <row r="132">
          <cell r="A132" t="str">
            <v>F-CV 2C 2.5㎟ (옥외)</v>
          </cell>
          <cell r="C132" t="str">
            <v>W450x100H 2.3T</v>
          </cell>
        </row>
        <row r="133">
          <cell r="A133" t="str">
            <v>F-CV 2C 4㎟ (옥외)</v>
          </cell>
          <cell r="C133" t="str">
            <v>W600x100H 2.3T</v>
          </cell>
        </row>
        <row r="134">
          <cell r="A134" t="str">
            <v>F-CV 2C 6㎟ (옥외)</v>
          </cell>
          <cell r="C134" t="str">
            <v>W700x100H 2.3T</v>
          </cell>
        </row>
        <row r="135">
          <cell r="A135" t="str">
            <v>F-CV 2C 10㎟ (옥외)</v>
          </cell>
          <cell r="C135" t="str">
            <v>W750x100H 2.3T</v>
          </cell>
        </row>
        <row r="136">
          <cell r="A136" t="str">
            <v>F-CV 2C 16㎟ (옥외)</v>
          </cell>
          <cell r="C136" t="str">
            <v>W900x100H 2.3T</v>
          </cell>
        </row>
        <row r="137">
          <cell r="A137" t="str">
            <v>F-CV 2C 25㎟ (옥외)</v>
          </cell>
          <cell r="C137" t="str">
            <v>W100x100H</v>
          </cell>
        </row>
        <row r="138">
          <cell r="A138" t="str">
            <v>F-CV 2C 35㎟ (옥외)</v>
          </cell>
          <cell r="C138" t="str">
            <v>W150x100H</v>
          </cell>
        </row>
        <row r="139">
          <cell r="A139" t="str">
            <v>F-CV 2C 50㎟ (옥외)</v>
          </cell>
          <cell r="C139" t="str">
            <v>W200x100H</v>
          </cell>
        </row>
        <row r="140">
          <cell r="A140" t="str">
            <v>F-CV 2C 70㎟ (옥외)</v>
          </cell>
          <cell r="C140" t="str">
            <v>W300x100H</v>
          </cell>
        </row>
        <row r="141">
          <cell r="A141" t="str">
            <v>F-CV 2C 95㎟ (옥외)</v>
          </cell>
          <cell r="C141" t="str">
            <v>W450x100H</v>
          </cell>
        </row>
        <row r="142">
          <cell r="A142" t="str">
            <v>F-CV 2C 120㎟ (옥외)</v>
          </cell>
          <cell r="C142" t="str">
            <v>W600x100H</v>
          </cell>
        </row>
        <row r="143">
          <cell r="A143" t="str">
            <v>F-CV 3C 1.5㎟ (옥외)</v>
          </cell>
          <cell r="C143" t="str">
            <v>W750x100H</v>
          </cell>
        </row>
        <row r="144">
          <cell r="A144" t="str">
            <v>F-CV 3C 2.5㎟ (옥외)</v>
          </cell>
          <cell r="C144" t="str">
            <v>W900x100H</v>
          </cell>
        </row>
        <row r="145">
          <cell r="A145" t="str">
            <v>F-CV 3C 4㎟ (옥외)</v>
          </cell>
          <cell r="C145" t="str">
            <v>인력100%</v>
          </cell>
        </row>
        <row r="146">
          <cell r="A146" t="str">
            <v>F-CV 3C 6㎟ (옥외)</v>
          </cell>
          <cell r="C146" t="str">
            <v>(인력10%+기계90%)</v>
          </cell>
        </row>
        <row r="147">
          <cell r="A147" t="str">
            <v>F-CV 3C 10㎟ (옥외)</v>
          </cell>
          <cell r="C147" t="str">
            <v>(인력20%+기계80%)</v>
          </cell>
        </row>
        <row r="148">
          <cell r="A148" t="str">
            <v>F-CV 3C 16㎟ (옥외)</v>
          </cell>
          <cell r="C148" t="str">
            <v>200x250</v>
          </cell>
        </row>
        <row r="149">
          <cell r="A149" t="str">
            <v>F-CV 3C 25㎟ (옥외)</v>
          </cell>
          <cell r="C149" t="str">
            <v>주물10Φ x 150</v>
          </cell>
        </row>
        <row r="150">
          <cell r="A150" t="str">
            <v>F-CV 3C 35㎟ (옥외)</v>
          </cell>
        </row>
        <row r="151">
          <cell r="A151" t="str">
            <v>F-CV 3C 50㎟ (옥외)</v>
          </cell>
        </row>
        <row r="152">
          <cell r="A152" t="str">
            <v>F-CV 3C 70㎟ (옥외)</v>
          </cell>
        </row>
        <row r="153">
          <cell r="A153" t="str">
            <v>F-CV 3C 95㎟ (옥외)</v>
          </cell>
        </row>
        <row r="154">
          <cell r="A154" t="str">
            <v>F-CV 3C 120㎟ (옥외)</v>
          </cell>
        </row>
        <row r="155">
          <cell r="A155" t="str">
            <v>F-CV 4C 1.5㎟ (옥외)</v>
          </cell>
        </row>
        <row r="156">
          <cell r="A156" t="str">
            <v>F-CV 4C 2.5㎟ (옥외)</v>
          </cell>
        </row>
        <row r="157">
          <cell r="A157" t="str">
            <v>F-CV 4C 4㎟ (옥외)</v>
          </cell>
        </row>
        <row r="158">
          <cell r="A158" t="str">
            <v>F-CV 4C 6㎟ (옥외)</v>
          </cell>
        </row>
        <row r="159">
          <cell r="A159" t="str">
            <v>F-CV 4C 10㎟ (옥외)</v>
          </cell>
        </row>
        <row r="160">
          <cell r="A160" t="str">
            <v>F-CV 4C 16㎟ (옥외)</v>
          </cell>
        </row>
        <row r="161">
          <cell r="A161" t="str">
            <v>F-CV 4C 25㎟ (옥외)</v>
          </cell>
        </row>
        <row r="162">
          <cell r="A162" t="str">
            <v>F-CV 4C 35㎟ (옥외)</v>
          </cell>
        </row>
        <row r="163">
          <cell r="A163" t="str">
            <v>F-CV 4C 50㎟ (옥외)</v>
          </cell>
        </row>
        <row r="164">
          <cell r="A164" t="str">
            <v>F-CV 4C 70㎟ (옥외)</v>
          </cell>
        </row>
        <row r="165">
          <cell r="A165" t="str">
            <v>F-CV 4C 95㎟ (옥외)</v>
          </cell>
        </row>
        <row r="166">
          <cell r="A166" t="str">
            <v>F-CV 4C 120㎟ (옥외)</v>
          </cell>
        </row>
        <row r="167">
          <cell r="A167" t="str">
            <v>F-FR-8 1C 1.5㎟</v>
          </cell>
        </row>
        <row r="168">
          <cell r="A168" t="str">
            <v>F-FR-8 1C 2.5㎟</v>
          </cell>
        </row>
        <row r="169">
          <cell r="A169" t="str">
            <v>F-FR-8 1C 4㎟</v>
          </cell>
        </row>
        <row r="170">
          <cell r="A170" t="str">
            <v>F-FR-8 1C 6㎟</v>
          </cell>
        </row>
        <row r="171">
          <cell r="A171" t="str">
            <v>F-FR-8 1C 10㎟</v>
          </cell>
        </row>
        <row r="172">
          <cell r="A172" t="str">
            <v>F-FR-8 1C 16㎟</v>
          </cell>
        </row>
        <row r="173">
          <cell r="A173" t="str">
            <v>F-FR-8 1C 25㎟</v>
          </cell>
        </row>
        <row r="174">
          <cell r="A174" t="str">
            <v>F-FR-8 1C 35㎟</v>
          </cell>
        </row>
        <row r="175">
          <cell r="A175" t="str">
            <v>F-FR-8 1C 50㎟</v>
          </cell>
        </row>
        <row r="176">
          <cell r="A176" t="str">
            <v>F-FR-8 1C 70㎟</v>
          </cell>
        </row>
        <row r="177">
          <cell r="A177" t="str">
            <v>F-FR-8 1C 95㎟</v>
          </cell>
        </row>
        <row r="178">
          <cell r="A178" t="str">
            <v>F-FR-8 1C 120㎟</v>
          </cell>
        </row>
        <row r="179">
          <cell r="A179" t="str">
            <v>F-FR-8 1C 150㎟</v>
          </cell>
        </row>
        <row r="180">
          <cell r="A180" t="str">
            <v>F-FR-8 1C 185㎟</v>
          </cell>
        </row>
        <row r="181">
          <cell r="A181" t="str">
            <v>F-FR-8 1C 240㎟</v>
          </cell>
        </row>
        <row r="182">
          <cell r="A182" t="str">
            <v>F-FR-8 1C 300㎟</v>
          </cell>
        </row>
        <row r="183">
          <cell r="A183" t="str">
            <v>F-FR-8 1C 400㎟</v>
          </cell>
        </row>
        <row r="184">
          <cell r="A184" t="str">
            <v>F-FR-8 1C 500㎟</v>
          </cell>
        </row>
        <row r="185">
          <cell r="A185" t="str">
            <v>F-FR-8 2C 1.5㎟</v>
          </cell>
        </row>
        <row r="186">
          <cell r="A186" t="str">
            <v>F-FR-8 2C 2.5㎟</v>
          </cell>
        </row>
        <row r="187">
          <cell r="A187" t="str">
            <v>F-FR-8 2C 4㎟</v>
          </cell>
        </row>
        <row r="188">
          <cell r="A188" t="str">
            <v>F-FR-8 2C 6㎟</v>
          </cell>
        </row>
        <row r="189">
          <cell r="A189" t="str">
            <v>F-FR-8 2C 10㎟</v>
          </cell>
        </row>
        <row r="190">
          <cell r="A190" t="str">
            <v>F-FR-8 2C 16㎟</v>
          </cell>
        </row>
        <row r="191">
          <cell r="A191" t="str">
            <v>F-FR-8 2C 25㎟</v>
          </cell>
        </row>
        <row r="192">
          <cell r="A192" t="str">
            <v>F-FR-8 2C 35㎟</v>
          </cell>
        </row>
        <row r="193">
          <cell r="A193" t="str">
            <v>F-FR-8 2C 50㎟</v>
          </cell>
        </row>
        <row r="194">
          <cell r="A194" t="str">
            <v>F-FR-8 2C 70㎟</v>
          </cell>
        </row>
        <row r="195">
          <cell r="A195" t="str">
            <v>F-FR-8 2C 95㎟</v>
          </cell>
        </row>
        <row r="196">
          <cell r="A196" t="str">
            <v>F-FR-8 2C 120㎟</v>
          </cell>
        </row>
        <row r="197">
          <cell r="A197" t="str">
            <v>F-FR-8 3C 1.5㎟</v>
          </cell>
        </row>
        <row r="198">
          <cell r="A198" t="str">
            <v>F-FR-8 3C 2.5㎟</v>
          </cell>
        </row>
        <row r="199">
          <cell r="A199" t="str">
            <v>F-FR-8 3C 4㎟</v>
          </cell>
        </row>
        <row r="200">
          <cell r="A200" t="str">
            <v>F-FR-8 3C 6㎟</v>
          </cell>
        </row>
        <row r="201">
          <cell r="A201" t="str">
            <v>F-FR-8 3C 10㎟</v>
          </cell>
        </row>
        <row r="202">
          <cell r="A202" t="str">
            <v>F-FR-8 3C 16㎟</v>
          </cell>
        </row>
        <row r="203">
          <cell r="A203" t="str">
            <v>F-FR-8 3C 25㎟</v>
          </cell>
        </row>
        <row r="204">
          <cell r="A204" t="str">
            <v>F-FR-8 3C 35㎟</v>
          </cell>
        </row>
        <row r="205">
          <cell r="A205" t="str">
            <v>F-FR-8 3C 50㎟</v>
          </cell>
        </row>
        <row r="206">
          <cell r="A206" t="str">
            <v>F-FR-8 3C 70㎟</v>
          </cell>
        </row>
        <row r="207">
          <cell r="A207" t="str">
            <v>F-FR-8 3C 95㎟</v>
          </cell>
        </row>
        <row r="208">
          <cell r="A208" t="str">
            <v>F-FR-8 3C 120㎟</v>
          </cell>
        </row>
        <row r="209">
          <cell r="A209" t="str">
            <v>F-FR-8 4C 1.5㎟</v>
          </cell>
        </row>
        <row r="210">
          <cell r="A210" t="str">
            <v>F-FR-8 4C 2.5㎟</v>
          </cell>
        </row>
        <row r="211">
          <cell r="A211" t="str">
            <v>F-FR-8 4C 4㎟</v>
          </cell>
        </row>
        <row r="212">
          <cell r="A212" t="str">
            <v>F-FR-8 4C 6㎟</v>
          </cell>
        </row>
        <row r="213">
          <cell r="A213" t="str">
            <v>F-FR-8 4C 10㎟</v>
          </cell>
        </row>
        <row r="214">
          <cell r="A214" t="str">
            <v>F-FR-8 4C 16㎟</v>
          </cell>
        </row>
        <row r="215">
          <cell r="A215" t="str">
            <v>F-FR-8 4C 25㎟</v>
          </cell>
        </row>
        <row r="216">
          <cell r="A216" t="str">
            <v>F-FR-8 4C 35㎟</v>
          </cell>
        </row>
        <row r="217">
          <cell r="A217" t="str">
            <v>F-FR-8 4C 50㎟</v>
          </cell>
        </row>
        <row r="218">
          <cell r="A218" t="str">
            <v>F-FR-8 4C 70㎟</v>
          </cell>
        </row>
        <row r="219">
          <cell r="A219" t="str">
            <v>F-FR-8 4C 95㎟</v>
          </cell>
        </row>
        <row r="220">
          <cell r="A220" t="str">
            <v>F-FR-8 4C 120㎟</v>
          </cell>
        </row>
        <row r="221">
          <cell r="A221" t="str">
            <v>F-FR-3 2C 1.5㎟</v>
          </cell>
        </row>
        <row r="222">
          <cell r="A222" t="str">
            <v>F-FR-3 2C 2.5㎟</v>
          </cell>
        </row>
        <row r="223">
          <cell r="A223" t="str">
            <v>F-FR-3 2C 4㎟</v>
          </cell>
        </row>
        <row r="224">
          <cell r="A224" t="str">
            <v>F-FR-3 3C 1.5㎟</v>
          </cell>
        </row>
        <row r="225">
          <cell r="A225" t="str">
            <v>F-FR-3 3C 2.5㎟</v>
          </cell>
        </row>
        <row r="226">
          <cell r="A226" t="str">
            <v>F-FR-3 3C 4㎟</v>
          </cell>
        </row>
        <row r="227">
          <cell r="A227" t="str">
            <v>F-FR-3 4C 1.5㎟</v>
          </cell>
        </row>
        <row r="228">
          <cell r="A228" t="str">
            <v>F-FR-3 4C 2.5㎟</v>
          </cell>
        </row>
        <row r="229">
          <cell r="A229" t="str">
            <v>F-FR-3 4C 4㎟</v>
          </cell>
        </row>
        <row r="230">
          <cell r="A230" t="str">
            <v>F-FR-3 5C 1.5㎟</v>
          </cell>
        </row>
        <row r="231">
          <cell r="A231" t="str">
            <v>F-FR-3 5C 2.5㎟</v>
          </cell>
        </row>
        <row r="232">
          <cell r="A232" t="str">
            <v>F-FR-3 5C 4㎟</v>
          </cell>
        </row>
        <row r="233">
          <cell r="A233" t="str">
            <v>F-FR-3 6C 1.5㎟</v>
          </cell>
        </row>
        <row r="234">
          <cell r="A234" t="str">
            <v>F-FR-3 6C 2.5㎟</v>
          </cell>
        </row>
        <row r="235">
          <cell r="A235" t="str">
            <v>F-FR-3 6C 4㎟</v>
          </cell>
        </row>
        <row r="236">
          <cell r="A236" t="str">
            <v>F-FR-3 7C 1.5㎟</v>
          </cell>
        </row>
        <row r="237">
          <cell r="A237" t="str">
            <v>F-FR-3 7C 2.5㎟</v>
          </cell>
        </row>
        <row r="238">
          <cell r="A238" t="str">
            <v>F-FR-3 7C 4㎟</v>
          </cell>
        </row>
        <row r="239">
          <cell r="A239" t="str">
            <v>F-FR-3 8C 1.5㎟</v>
          </cell>
        </row>
        <row r="240">
          <cell r="A240" t="str">
            <v>F-FR-3 8C 2.5㎟</v>
          </cell>
        </row>
        <row r="241">
          <cell r="A241" t="str">
            <v>F-FR-3 8C 4㎟</v>
          </cell>
        </row>
        <row r="242">
          <cell r="A242" t="str">
            <v>F-FR-3 10C 1.5㎟</v>
          </cell>
        </row>
        <row r="243">
          <cell r="A243" t="str">
            <v>F-FR-3 10C 2.5㎟</v>
          </cell>
        </row>
        <row r="244">
          <cell r="A244" t="str">
            <v>F-FR-3 10C 4㎟</v>
          </cell>
        </row>
        <row r="245">
          <cell r="A245" t="str">
            <v>F-FR-3 12C 1.5㎟</v>
          </cell>
        </row>
        <row r="246">
          <cell r="A246" t="str">
            <v>F-FR-3 12C 2.5㎟</v>
          </cell>
        </row>
        <row r="247">
          <cell r="A247" t="str">
            <v>F-FR-3 12C 4㎟</v>
          </cell>
        </row>
        <row r="248">
          <cell r="A248" t="str">
            <v>F-FR-3 15C 1.5㎟</v>
          </cell>
        </row>
        <row r="249">
          <cell r="A249" t="str">
            <v>F-FR-3 15C 2.5㎟</v>
          </cell>
        </row>
        <row r="250">
          <cell r="A250" t="str">
            <v>F-FR-3 15C 4㎟</v>
          </cell>
        </row>
        <row r="251">
          <cell r="A251" t="str">
            <v>F-FR-3 20C 1.5㎟</v>
          </cell>
        </row>
        <row r="252">
          <cell r="A252" t="str">
            <v>F-FR-3 20C 2.5㎟</v>
          </cell>
        </row>
        <row r="253">
          <cell r="A253" t="str">
            <v>F-FR-3 20C 4㎟</v>
          </cell>
        </row>
        <row r="254">
          <cell r="A254" t="str">
            <v>F-FR-3 25C 1.5㎟</v>
          </cell>
        </row>
        <row r="255">
          <cell r="A255" t="str">
            <v>F-FR-3 25C 2.5㎟</v>
          </cell>
        </row>
        <row r="256">
          <cell r="A256" t="str">
            <v>F-FR-3 25C 4㎟</v>
          </cell>
        </row>
        <row r="257">
          <cell r="A257" t="str">
            <v>F-FR-3 30C 1.5㎟</v>
          </cell>
        </row>
        <row r="258">
          <cell r="A258" t="str">
            <v>F-FR-3 30C 2.5㎟</v>
          </cell>
        </row>
        <row r="259">
          <cell r="A259" t="str">
            <v>F-FR-3 30C 4㎟</v>
          </cell>
        </row>
        <row r="260">
          <cell r="A260" t="str">
            <v>F-FR-8 1C 1.5㎟(옥외)</v>
          </cell>
        </row>
        <row r="261">
          <cell r="A261" t="str">
            <v>F-FR-8 1C 2.5㎟(옥외)</v>
          </cell>
        </row>
        <row r="262">
          <cell r="A262" t="str">
            <v>F-FR-8 1C 4㎟(옥외)</v>
          </cell>
        </row>
        <row r="263">
          <cell r="A263" t="str">
            <v>F-FR-8 1C 6㎟(옥외)</v>
          </cell>
        </row>
        <row r="264">
          <cell r="A264" t="str">
            <v>F-FR-8 1C 10㎟(옥외)</v>
          </cell>
        </row>
        <row r="265">
          <cell r="A265" t="str">
            <v>F-FR-8 1C 16㎟(옥외)</v>
          </cell>
        </row>
        <row r="266">
          <cell r="A266" t="str">
            <v>F-FR-8 1C 25㎟(옥외)</v>
          </cell>
        </row>
        <row r="267">
          <cell r="A267" t="str">
            <v>F-FR-8 1C 35㎟(옥외)</v>
          </cell>
        </row>
        <row r="268">
          <cell r="A268" t="str">
            <v>F-FR-8 1C 50㎟(옥외)</v>
          </cell>
        </row>
        <row r="269">
          <cell r="A269" t="str">
            <v>F-FR-8 1C 70㎟(옥외)</v>
          </cell>
        </row>
        <row r="270">
          <cell r="A270" t="str">
            <v>F-FR-8 1C 95㎟(옥외)</v>
          </cell>
        </row>
        <row r="271">
          <cell r="A271" t="str">
            <v>F-FR-8 1C 120㎟(옥외)</v>
          </cell>
        </row>
        <row r="272">
          <cell r="A272" t="str">
            <v>F-FR-8 1C 150㎟(옥외)</v>
          </cell>
        </row>
        <row r="273">
          <cell r="A273" t="str">
            <v>F-FR-8 1C 185㎟(옥외)</v>
          </cell>
        </row>
        <row r="274">
          <cell r="A274" t="str">
            <v>F-FR-8 1C 240㎟(옥외)</v>
          </cell>
        </row>
        <row r="275">
          <cell r="A275" t="str">
            <v>F-FR-8 1C 300㎟(옥외)</v>
          </cell>
        </row>
        <row r="276">
          <cell r="A276" t="str">
            <v>F-FR-8 1C 400㎟(옥외)</v>
          </cell>
        </row>
        <row r="277">
          <cell r="A277" t="str">
            <v>F-FR-8 1C 500㎟(옥외)</v>
          </cell>
        </row>
        <row r="278">
          <cell r="A278" t="str">
            <v>F-FR-8 2C 1.5㎟(옥외)</v>
          </cell>
        </row>
        <row r="279">
          <cell r="A279" t="str">
            <v>F-FR-8 2C 2.5㎟(옥외)</v>
          </cell>
        </row>
        <row r="280">
          <cell r="A280" t="str">
            <v>F-FR-8 2C 4㎟(옥외)</v>
          </cell>
        </row>
        <row r="281">
          <cell r="A281" t="str">
            <v>F-FR-8 2C 6㎟(옥외)</v>
          </cell>
        </row>
        <row r="282">
          <cell r="A282" t="str">
            <v>F-FR-8 2C 10㎟(옥외)</v>
          </cell>
        </row>
        <row r="283">
          <cell r="A283" t="str">
            <v>F-FR-8 2C 16㎟(옥외)</v>
          </cell>
        </row>
        <row r="284">
          <cell r="A284" t="str">
            <v>F-FR-8 2C 25㎟(옥외)</v>
          </cell>
        </row>
        <row r="285">
          <cell r="A285" t="str">
            <v>F-FR-8 2C 35㎟(옥외)</v>
          </cell>
        </row>
        <row r="286">
          <cell r="A286" t="str">
            <v>F-FR-8 2C 50㎟(옥외)</v>
          </cell>
        </row>
        <row r="287">
          <cell r="A287" t="str">
            <v>F-FR-8 2C 70㎟(옥외)</v>
          </cell>
        </row>
        <row r="288">
          <cell r="A288" t="str">
            <v>F-FR-8 2C 95㎟(옥외)</v>
          </cell>
        </row>
        <row r="289">
          <cell r="A289" t="str">
            <v>F-FR-8 2C 120㎟(옥외)</v>
          </cell>
        </row>
        <row r="290">
          <cell r="A290" t="str">
            <v>F-FR-8 3C 1.5㎟(옥외)</v>
          </cell>
        </row>
        <row r="291">
          <cell r="A291" t="str">
            <v>F-FR-8 3C 2.5㎟(옥외)</v>
          </cell>
        </row>
        <row r="292">
          <cell r="A292" t="str">
            <v>F-FR-8 3C 4㎟(옥외)</v>
          </cell>
        </row>
        <row r="293">
          <cell r="A293" t="str">
            <v>F-FR-8 3C 6㎟(옥외)</v>
          </cell>
        </row>
        <row r="294">
          <cell r="A294" t="str">
            <v>F-FR-8 3C 10㎟(옥외)</v>
          </cell>
        </row>
        <row r="295">
          <cell r="A295" t="str">
            <v>F-FR-8 3C 16㎟(옥외)</v>
          </cell>
        </row>
        <row r="296">
          <cell r="A296" t="str">
            <v>F-FR-8 3C 25㎟(옥외)</v>
          </cell>
        </row>
        <row r="297">
          <cell r="A297" t="str">
            <v>F-FR-8 3C 35㎟(옥외)</v>
          </cell>
        </row>
        <row r="298">
          <cell r="A298" t="str">
            <v>F-FR-8 3C 50㎟(옥외)</v>
          </cell>
        </row>
        <row r="299">
          <cell r="A299" t="str">
            <v>F-FR-8 3C 70㎟(옥외)</v>
          </cell>
        </row>
        <row r="300">
          <cell r="A300" t="str">
            <v>F-FR-8 3C 95㎟(옥외)</v>
          </cell>
        </row>
        <row r="301">
          <cell r="A301" t="str">
            <v>F-FR-8 3C 120㎟(옥외)</v>
          </cell>
        </row>
        <row r="302">
          <cell r="A302" t="str">
            <v>F-FR-8 4C 1.5㎟(옥외)</v>
          </cell>
        </row>
        <row r="303">
          <cell r="A303" t="str">
            <v>F-FR-8 4C 2.5㎟(옥외)</v>
          </cell>
        </row>
        <row r="304">
          <cell r="A304" t="str">
            <v>F-FR-8 4C 4㎟(옥외)</v>
          </cell>
        </row>
        <row r="305">
          <cell r="A305" t="str">
            <v>F-FR-8 4C 6㎟(옥외)</v>
          </cell>
        </row>
        <row r="306">
          <cell r="A306" t="str">
            <v>F-FR-8 4C 10㎟(옥외)</v>
          </cell>
        </row>
        <row r="307">
          <cell r="A307" t="str">
            <v>F-FR-8 4C 16㎟(옥외)</v>
          </cell>
        </row>
        <row r="308">
          <cell r="A308" t="str">
            <v>F-FR-8 4C 25㎟(옥외)</v>
          </cell>
        </row>
        <row r="309">
          <cell r="A309" t="str">
            <v>F-FR-8 4C 35㎟(옥외)</v>
          </cell>
        </row>
        <row r="310">
          <cell r="A310" t="str">
            <v>F-FR-8 4C 50㎟(옥외)</v>
          </cell>
        </row>
        <row r="311">
          <cell r="A311" t="str">
            <v>F-FR-8 4C 70㎟(옥외)</v>
          </cell>
        </row>
        <row r="312">
          <cell r="A312" t="str">
            <v>F-FR-8 4C 95㎟(옥외)</v>
          </cell>
        </row>
        <row r="313">
          <cell r="A313" t="str">
            <v>F-FR-8 4C 120㎟(옥외)</v>
          </cell>
        </row>
        <row r="314">
          <cell r="A314" t="str">
            <v>F-FR-3 2C 1.5㎟(옥외)</v>
          </cell>
        </row>
        <row r="315">
          <cell r="A315" t="str">
            <v>F-FR-3 2C 2.5㎟(옥외)</v>
          </cell>
        </row>
        <row r="316">
          <cell r="A316" t="str">
            <v>F-FR-3 2C 4㎟(옥외)</v>
          </cell>
        </row>
        <row r="317">
          <cell r="A317" t="str">
            <v>F-FR-3 3C 1.5㎟(옥외)</v>
          </cell>
        </row>
        <row r="318">
          <cell r="A318" t="str">
            <v>F-FR-3 3C 2.5㎟(옥외)</v>
          </cell>
        </row>
        <row r="319">
          <cell r="A319" t="str">
            <v>F-FR-3 3C 4㎟(옥외)</v>
          </cell>
        </row>
        <row r="320">
          <cell r="A320" t="str">
            <v>F-FR-3 4C 1.5㎟(옥외)</v>
          </cell>
        </row>
        <row r="321">
          <cell r="A321" t="str">
            <v>F-FR-3 4C 2.5㎟(옥외)</v>
          </cell>
        </row>
        <row r="322">
          <cell r="A322" t="str">
            <v>F-FR-3 4C 4㎟(옥외)</v>
          </cell>
        </row>
        <row r="323">
          <cell r="A323" t="str">
            <v>F-FR-3 5C 1.5㎟(옥외)</v>
          </cell>
        </row>
        <row r="324">
          <cell r="A324" t="str">
            <v>F-FR-3 5C 2.5㎟(옥외)</v>
          </cell>
        </row>
        <row r="325">
          <cell r="A325" t="str">
            <v>F-FR-3 5C 4㎟(옥외)</v>
          </cell>
        </row>
        <row r="326">
          <cell r="A326" t="str">
            <v>F-FR-3 6C 1.5㎟(옥외)</v>
          </cell>
        </row>
        <row r="327">
          <cell r="A327" t="str">
            <v>F-FR-3 6C 2.5㎟(옥외)</v>
          </cell>
        </row>
        <row r="328">
          <cell r="A328" t="str">
            <v>F-FR-3 6C 4㎟(옥외)</v>
          </cell>
        </row>
        <row r="329">
          <cell r="A329" t="str">
            <v>F-FR-3 7C 1.5㎟(옥외)</v>
          </cell>
        </row>
        <row r="330">
          <cell r="A330" t="str">
            <v>F-FR-3 7C 2.5㎟(옥외)</v>
          </cell>
        </row>
        <row r="331">
          <cell r="A331" t="str">
            <v>F-FR-3 7C 4㎟(옥외)</v>
          </cell>
        </row>
        <row r="332">
          <cell r="A332" t="str">
            <v>F-FR-3 8C 1.5㎟(옥외)</v>
          </cell>
        </row>
        <row r="333">
          <cell r="A333" t="str">
            <v>F-FR-3 8C 2.5㎟(옥외)</v>
          </cell>
        </row>
        <row r="334">
          <cell r="A334" t="str">
            <v>F-FR-3 8C 4㎟(옥외)</v>
          </cell>
        </row>
        <row r="335">
          <cell r="A335" t="str">
            <v>F-FR-3 10C 1.5㎟(옥외)</v>
          </cell>
        </row>
        <row r="336">
          <cell r="A336" t="str">
            <v>F-FR-3 10C 2.5㎟(옥외)</v>
          </cell>
        </row>
        <row r="337">
          <cell r="A337" t="str">
            <v>F-FR-3 10C 4㎟(옥외)</v>
          </cell>
        </row>
        <row r="338">
          <cell r="A338" t="str">
            <v>F-FR-3 12C 1.5㎟(옥외)</v>
          </cell>
        </row>
        <row r="339">
          <cell r="A339" t="str">
            <v>F-FR-3 12C 2.5㎟(옥외)</v>
          </cell>
        </row>
        <row r="340">
          <cell r="A340" t="str">
            <v>F-FR-3 12C 4㎟(옥외)</v>
          </cell>
        </row>
        <row r="341">
          <cell r="A341" t="str">
            <v>F-FR-3 15C 1.5㎟(옥외)</v>
          </cell>
        </row>
        <row r="342">
          <cell r="A342" t="str">
            <v>F-FR-3 15C 2.5㎟(옥외)</v>
          </cell>
        </row>
        <row r="343">
          <cell r="A343" t="str">
            <v>F-FR-3 15C 4㎟(옥외)</v>
          </cell>
        </row>
        <row r="344">
          <cell r="A344" t="str">
            <v>F-FR-3 20C 1.5㎟(옥외)</v>
          </cell>
        </row>
        <row r="345">
          <cell r="A345" t="str">
            <v>F-FR-3 20C 2.5㎟(옥외)</v>
          </cell>
        </row>
        <row r="346">
          <cell r="A346" t="str">
            <v>F-FR-3 20C 4㎟(옥외)</v>
          </cell>
        </row>
        <row r="347">
          <cell r="A347" t="str">
            <v>F-FR-3 25C 1.5㎟(옥외)</v>
          </cell>
        </row>
        <row r="348">
          <cell r="A348" t="str">
            <v>F-FR-3 25C 2.5㎟(옥외)</v>
          </cell>
        </row>
        <row r="349">
          <cell r="A349" t="str">
            <v>F-FR-3 25C 4㎟(옥외)</v>
          </cell>
        </row>
        <row r="350">
          <cell r="A350" t="str">
            <v>F-FR-3 30C 1.5㎟(옥외)</v>
          </cell>
        </row>
        <row r="351">
          <cell r="A351" t="str">
            <v>F-FR-3 30C 2.5㎟(옥외)</v>
          </cell>
        </row>
        <row r="352">
          <cell r="A352" t="str">
            <v>F-FR-3 30C 4㎟(옥외)</v>
          </cell>
        </row>
        <row r="353">
          <cell r="A353" t="str">
            <v>F-CVV 2C 1.5㎟</v>
          </cell>
        </row>
        <row r="354">
          <cell r="A354" t="str">
            <v>F-CVV 2C 2.5㎟</v>
          </cell>
        </row>
        <row r="355">
          <cell r="A355" t="str">
            <v>F-CVV 3C 1.5㎟</v>
          </cell>
        </row>
        <row r="356">
          <cell r="A356" t="str">
            <v>F-CVV 3C 2.5㎟</v>
          </cell>
        </row>
        <row r="357">
          <cell r="A357" t="str">
            <v>F-CVV 4C 1.5㎟</v>
          </cell>
        </row>
        <row r="358">
          <cell r="A358" t="str">
            <v>F-CVV 4C 2.5㎟</v>
          </cell>
        </row>
        <row r="359">
          <cell r="A359" t="str">
            <v>F-CVV 5C 1.5㎟</v>
          </cell>
        </row>
        <row r="360">
          <cell r="A360" t="str">
            <v>F-CVV 5C 2.5㎟</v>
          </cell>
        </row>
        <row r="361">
          <cell r="A361" t="str">
            <v>F-CVV 6C 1.5㎟</v>
          </cell>
        </row>
        <row r="362">
          <cell r="A362" t="str">
            <v>F-CVV 6C 2.5㎟</v>
          </cell>
        </row>
        <row r="363">
          <cell r="A363" t="str">
            <v>F-CVV 7C 1.5㎟</v>
          </cell>
        </row>
        <row r="364">
          <cell r="A364" t="str">
            <v>F-CVV 7C 2.5㎟</v>
          </cell>
        </row>
        <row r="365">
          <cell r="A365" t="str">
            <v>F-CVV 7C 4㎟</v>
          </cell>
        </row>
        <row r="366">
          <cell r="A366" t="str">
            <v>F-CVV 7C 6㎟</v>
          </cell>
        </row>
        <row r="367">
          <cell r="A367" t="str">
            <v>F-CVV 8C 1.5㎟</v>
          </cell>
        </row>
        <row r="368">
          <cell r="A368" t="str">
            <v>F-CVV 8C 2.5㎟</v>
          </cell>
        </row>
        <row r="369">
          <cell r="A369" t="str">
            <v>F-CVV 10C 1.5㎟</v>
          </cell>
        </row>
        <row r="370">
          <cell r="A370" t="str">
            <v>F-CVV 10C 2.5㎟</v>
          </cell>
        </row>
        <row r="371">
          <cell r="A371" t="str">
            <v>F-CVV 10C 4㎟</v>
          </cell>
        </row>
        <row r="372">
          <cell r="A372" t="str">
            <v>F-CVV 10C 6㎟</v>
          </cell>
        </row>
        <row r="373">
          <cell r="A373" t="str">
            <v>F-CVV 12C 1.5㎟</v>
          </cell>
        </row>
        <row r="374">
          <cell r="A374" t="str">
            <v>F-CVV 12C 2.5㎟</v>
          </cell>
        </row>
        <row r="375">
          <cell r="A375" t="str">
            <v>F-CVV 15C 1.5㎟</v>
          </cell>
        </row>
        <row r="376">
          <cell r="A376" t="str">
            <v>F-CVV 15C 2.5㎟</v>
          </cell>
        </row>
        <row r="377">
          <cell r="A377" t="str">
            <v>F-CVV 15C 4㎟</v>
          </cell>
        </row>
        <row r="378">
          <cell r="A378" t="str">
            <v>F-CVV 15C 6㎟</v>
          </cell>
        </row>
        <row r="379">
          <cell r="A379" t="str">
            <v>F-CVV 20C 1.5㎟</v>
          </cell>
        </row>
        <row r="380">
          <cell r="A380" t="str">
            <v>F-CVV 20C 2.5㎟</v>
          </cell>
        </row>
        <row r="381">
          <cell r="A381" t="str">
            <v>F-CVV 25C 1.5㎟</v>
          </cell>
        </row>
        <row r="382">
          <cell r="A382" t="str">
            <v>F-CVV 25C 2.5㎟</v>
          </cell>
        </row>
        <row r="383">
          <cell r="A383" t="str">
            <v>F-CVV 30C 1.5㎟</v>
          </cell>
        </row>
        <row r="384">
          <cell r="A384" t="str">
            <v>F-CVV 30C 2.5㎟</v>
          </cell>
        </row>
        <row r="385">
          <cell r="A385" t="str">
            <v>F-CVV 40C 1.5㎟</v>
          </cell>
        </row>
        <row r="386">
          <cell r="A386" t="str">
            <v>F-CVV 40C 2.5㎟</v>
          </cell>
        </row>
        <row r="387">
          <cell r="A387" t="str">
            <v>F-CVV 50C 1.5㎟</v>
          </cell>
        </row>
        <row r="388">
          <cell r="A388" t="str">
            <v>F-CVV 50C 2.5㎟</v>
          </cell>
        </row>
        <row r="389">
          <cell r="A389" t="str">
            <v>F-CVV-S 2C 1.5㎟</v>
          </cell>
        </row>
        <row r="390">
          <cell r="A390" t="str">
            <v>F-CVV-S 2C 2.5㎟</v>
          </cell>
        </row>
        <row r="391">
          <cell r="A391" t="str">
            <v>F-CVV-S 3C 1.5㎟</v>
          </cell>
        </row>
        <row r="392">
          <cell r="A392" t="str">
            <v>F-CVV-S 3C 2.5㎟</v>
          </cell>
        </row>
        <row r="393">
          <cell r="A393" t="str">
            <v>F-CVV-S 4C 1.5㎟</v>
          </cell>
        </row>
        <row r="394">
          <cell r="A394" t="str">
            <v>F-CVV-S 4C 2.5㎟</v>
          </cell>
        </row>
        <row r="395">
          <cell r="A395" t="str">
            <v>F-CVV-S 5C 1.5㎟</v>
          </cell>
        </row>
        <row r="396">
          <cell r="A396" t="str">
            <v>F-CVV-S 5C 2.5㎟</v>
          </cell>
        </row>
        <row r="397">
          <cell r="A397" t="str">
            <v>F-CVV-S 6C 1.5㎟</v>
          </cell>
        </row>
        <row r="398">
          <cell r="A398" t="str">
            <v>F-CVV-S 6C 2.5㎟</v>
          </cell>
        </row>
        <row r="399">
          <cell r="A399" t="str">
            <v>F-CVV-S 7C 1.5㎟</v>
          </cell>
        </row>
        <row r="400">
          <cell r="A400" t="str">
            <v>F-CVV-S 7C 2.5㎟</v>
          </cell>
        </row>
        <row r="401">
          <cell r="A401" t="str">
            <v>F-CVV-S 8C 1.5㎟</v>
          </cell>
        </row>
        <row r="402">
          <cell r="A402" t="str">
            <v>F-CVV-S 8C 2.5㎟</v>
          </cell>
        </row>
        <row r="403">
          <cell r="A403" t="str">
            <v>F-CVV-S 10C 1.5㎟</v>
          </cell>
        </row>
        <row r="404">
          <cell r="A404" t="str">
            <v>F-CVV-S 10C 2.5㎟</v>
          </cell>
        </row>
        <row r="405">
          <cell r="A405" t="str">
            <v>F-CVV-S 12C 1.5㎟</v>
          </cell>
        </row>
        <row r="406">
          <cell r="A406" t="str">
            <v>F-CVV-S 12C 2.5㎟</v>
          </cell>
        </row>
        <row r="407">
          <cell r="A407" t="str">
            <v>F-CVV-S 15C 1.5㎟</v>
          </cell>
        </row>
        <row r="408">
          <cell r="A408" t="str">
            <v>F-CVV-S 15C 2.5㎟</v>
          </cell>
        </row>
        <row r="409">
          <cell r="A409" t="str">
            <v>F-CVV-S 20C 1.5㎟</v>
          </cell>
        </row>
        <row r="410">
          <cell r="A410" t="str">
            <v>F-CVV-S 20C 2.5㎟</v>
          </cell>
        </row>
        <row r="411">
          <cell r="A411" t="str">
            <v>F-CVV-S 25C 1.5㎟</v>
          </cell>
        </row>
        <row r="412">
          <cell r="A412" t="str">
            <v>F-CVV-S 25C 2.5㎟</v>
          </cell>
        </row>
        <row r="413">
          <cell r="A413" t="str">
            <v>F-CVV-S 30C 1.5㎟</v>
          </cell>
        </row>
        <row r="414">
          <cell r="A414" t="str">
            <v>F-CVV-S 30C 2.5㎟</v>
          </cell>
        </row>
        <row r="415">
          <cell r="A415" t="str">
            <v>F-CVV-S 40C 1.5㎟</v>
          </cell>
        </row>
        <row r="416">
          <cell r="A416" t="str">
            <v>F-CVV-S 40C 2.5㎟</v>
          </cell>
        </row>
        <row r="417">
          <cell r="A417" t="str">
            <v>F-CVV-S 50C 1.5㎟</v>
          </cell>
        </row>
        <row r="418">
          <cell r="A418" t="str">
            <v>F-CVV-S 50C 2.5㎟</v>
          </cell>
        </row>
        <row r="419">
          <cell r="A419" t="str">
            <v>F-CVV-SB 2C 1.5㎟</v>
          </cell>
        </row>
        <row r="420">
          <cell r="A420" t="str">
            <v>F-CVV-SB 2C 2.5㎟</v>
          </cell>
        </row>
        <row r="421">
          <cell r="A421" t="str">
            <v>F-CVV-SB 3C 1.5㎟</v>
          </cell>
        </row>
        <row r="422">
          <cell r="A422" t="str">
            <v>F-CVV-SB 3C 2.5㎟</v>
          </cell>
        </row>
        <row r="423">
          <cell r="A423" t="str">
            <v>F-CVV-SB 4C 1.5㎟</v>
          </cell>
        </row>
        <row r="424">
          <cell r="A424" t="str">
            <v>F-CVV-SB 4C 2.5㎟</v>
          </cell>
        </row>
        <row r="425">
          <cell r="A425" t="str">
            <v>F-CVV-SB 5C 1.5㎟</v>
          </cell>
        </row>
        <row r="426">
          <cell r="A426" t="str">
            <v>F-CVV-SB 5C 2.5㎟</v>
          </cell>
        </row>
        <row r="427">
          <cell r="A427" t="str">
            <v>F-CVV-SB 6C 1.5㎟</v>
          </cell>
        </row>
        <row r="428">
          <cell r="A428" t="str">
            <v>F-CVV-SB 6C 2.5㎟</v>
          </cell>
        </row>
        <row r="429">
          <cell r="A429" t="str">
            <v>F-CVV-SB 7C 1.5㎟</v>
          </cell>
        </row>
        <row r="430">
          <cell r="A430" t="str">
            <v>F-CVV-SB 7C 2.5㎟</v>
          </cell>
        </row>
        <row r="431">
          <cell r="A431" t="str">
            <v>F-CVV-SB 8C 1.5㎟</v>
          </cell>
        </row>
        <row r="432">
          <cell r="A432" t="str">
            <v>F-CVV-SB 8C 2.5㎟</v>
          </cell>
        </row>
        <row r="433">
          <cell r="A433" t="str">
            <v>F-CVV-SB 10C 1.5㎟</v>
          </cell>
        </row>
        <row r="434">
          <cell r="A434" t="str">
            <v>F-CVV-SB 10C 2.5㎟</v>
          </cell>
        </row>
        <row r="435">
          <cell r="A435" t="str">
            <v>F-CVV-SB 12C 1.5㎟</v>
          </cell>
        </row>
        <row r="436">
          <cell r="A436" t="str">
            <v>F-CVV-SB 12C 2.5㎟</v>
          </cell>
        </row>
        <row r="437">
          <cell r="A437" t="str">
            <v>F-CVV-SB 15C 1.5㎟</v>
          </cell>
        </row>
        <row r="438">
          <cell r="A438" t="str">
            <v>F-CVV-SB 15C 2.5㎟</v>
          </cell>
        </row>
        <row r="439">
          <cell r="A439" t="str">
            <v>F-CVV-SB 20C 1.5㎟</v>
          </cell>
        </row>
        <row r="440">
          <cell r="A440" t="str">
            <v>F-CVV-SB 20C 2.5㎟</v>
          </cell>
        </row>
        <row r="441">
          <cell r="A441" t="str">
            <v>F-CVV-SB 25C 1.5㎟</v>
          </cell>
        </row>
        <row r="442">
          <cell r="A442" t="str">
            <v>F-CVV-SB 25C 2.5㎟</v>
          </cell>
        </row>
        <row r="443">
          <cell r="A443" t="str">
            <v>F-CVV-SB 30C 1.5㎟</v>
          </cell>
        </row>
        <row r="444">
          <cell r="A444" t="str">
            <v>F-CVV-SB 30C 2.5㎟</v>
          </cell>
        </row>
        <row r="445">
          <cell r="A445" t="str">
            <v>F-CVV-SB 40C 1.5㎟</v>
          </cell>
        </row>
        <row r="446">
          <cell r="A446" t="str">
            <v>F-CVV-SB 40C 2.5㎟</v>
          </cell>
        </row>
        <row r="447">
          <cell r="A447" t="str">
            <v>F-CVV-SB 50C 1.5㎟</v>
          </cell>
        </row>
        <row r="448">
          <cell r="A448" t="str">
            <v>F-CVV-SB 50C 2.5㎟</v>
          </cell>
        </row>
        <row r="449">
          <cell r="A449" t="str">
            <v>F-CVV 2C 1.5㎟ (옥외)</v>
          </cell>
        </row>
        <row r="450">
          <cell r="A450" t="str">
            <v>F-CVV 2C 2.5㎟ (옥외)</v>
          </cell>
        </row>
        <row r="451">
          <cell r="A451" t="str">
            <v>F-CVV 3C 1.5㎟ (옥외)</v>
          </cell>
        </row>
        <row r="452">
          <cell r="A452" t="str">
            <v>F-CVV 3C 2.5㎟ (옥외)</v>
          </cell>
        </row>
        <row r="453">
          <cell r="A453" t="str">
            <v>F-CVV 4C 1.5㎟ (옥외)</v>
          </cell>
        </row>
        <row r="454">
          <cell r="A454" t="str">
            <v>F-CVV 4C 2.5㎟ (옥외)</v>
          </cell>
        </row>
        <row r="455">
          <cell r="A455" t="str">
            <v>F-CVV 5C 1.5㎟ (옥외)</v>
          </cell>
        </row>
        <row r="456">
          <cell r="A456" t="str">
            <v>F-CVV 5C 2.5㎟ (옥외)</v>
          </cell>
        </row>
        <row r="457">
          <cell r="A457" t="str">
            <v>F-CVV 6C 1.5㎟ (옥외)</v>
          </cell>
        </row>
        <row r="458">
          <cell r="A458" t="str">
            <v>F-CVV 6C 2.5㎟ (옥외)</v>
          </cell>
        </row>
        <row r="459">
          <cell r="A459" t="str">
            <v>F-CVV 7C 1.5㎟ (옥외)</v>
          </cell>
        </row>
        <row r="460">
          <cell r="A460" t="str">
            <v>F-CVV 7C 2.5㎟ (옥외)</v>
          </cell>
        </row>
        <row r="461">
          <cell r="A461" t="str">
            <v>F-CVV 7C 4㎟ (옥외)</v>
          </cell>
        </row>
        <row r="462">
          <cell r="A462" t="str">
            <v>F-CVV 7C 6㎟ (옥외)</v>
          </cell>
        </row>
        <row r="463">
          <cell r="A463" t="str">
            <v>F-CVV 8C 1.5㎟ (옥외)</v>
          </cell>
        </row>
        <row r="464">
          <cell r="A464" t="str">
            <v>F-CVV 8C 2.5㎟ (옥외)</v>
          </cell>
        </row>
        <row r="465">
          <cell r="A465" t="str">
            <v>F-CVV 10C 1.5㎟ (옥외)</v>
          </cell>
        </row>
        <row r="466">
          <cell r="A466" t="str">
            <v>F-CVV 10C 2.5㎟ (옥외)</v>
          </cell>
        </row>
        <row r="467">
          <cell r="A467" t="str">
            <v>F-CVV 10C 4㎟ (옥외)</v>
          </cell>
        </row>
        <row r="468">
          <cell r="A468" t="str">
            <v>F-CVV 10C 6㎟ (옥외)</v>
          </cell>
        </row>
        <row r="469">
          <cell r="A469" t="str">
            <v>F-CVV 12C 1.5㎟ (옥외)</v>
          </cell>
        </row>
        <row r="470">
          <cell r="A470" t="str">
            <v>F-CVV 12C 2.5㎟ (옥외)</v>
          </cell>
        </row>
        <row r="471">
          <cell r="A471" t="str">
            <v>F-CVV 15C 1.5㎟ (옥외)</v>
          </cell>
        </row>
        <row r="472">
          <cell r="A472" t="str">
            <v>F-CVV 15C 2.5㎟ (옥외)</v>
          </cell>
        </row>
        <row r="473">
          <cell r="A473" t="str">
            <v>F-CVV 15C 4㎟ (옥외)</v>
          </cell>
        </row>
        <row r="474">
          <cell r="A474" t="str">
            <v>F-CVV 15C 6㎟ (옥외)</v>
          </cell>
        </row>
        <row r="475">
          <cell r="A475" t="str">
            <v>F-CVV 20C 1.5㎟ (옥외)</v>
          </cell>
        </row>
        <row r="476">
          <cell r="A476" t="str">
            <v>F-CVV 20C 2.5㎟ (옥외)</v>
          </cell>
        </row>
        <row r="477">
          <cell r="A477" t="str">
            <v>F-CVV 25C 1.5㎟ (옥외)</v>
          </cell>
        </row>
        <row r="478">
          <cell r="A478" t="str">
            <v>F-CVV 25C 2.5㎟ (옥외)</v>
          </cell>
        </row>
        <row r="479">
          <cell r="A479" t="str">
            <v>F-CVV 30C 1.5㎟ (옥외)</v>
          </cell>
        </row>
        <row r="480">
          <cell r="A480" t="str">
            <v>F-CVV 30C 2.5㎟ (옥외)</v>
          </cell>
        </row>
        <row r="481">
          <cell r="A481" t="str">
            <v>F-CVV 40C 1.5㎟ (옥외)</v>
          </cell>
        </row>
        <row r="482">
          <cell r="A482" t="str">
            <v>F-CVV 40C 2.5㎟ (옥외)</v>
          </cell>
        </row>
        <row r="483">
          <cell r="A483" t="str">
            <v>F-CVV 50C 1.5㎟ (옥외)</v>
          </cell>
        </row>
        <row r="484">
          <cell r="A484" t="str">
            <v>F-CVV 50C 2.5㎟ (옥외)</v>
          </cell>
        </row>
        <row r="485">
          <cell r="A485" t="str">
            <v>F-CVV-S 2C 1.5㎟ (옥외)</v>
          </cell>
        </row>
        <row r="486">
          <cell r="A486" t="str">
            <v>F-CVV-S 2C 2.5㎟ (옥외)</v>
          </cell>
        </row>
        <row r="487">
          <cell r="A487" t="str">
            <v>F-CVV-S 3C 1.5㎟ (옥외)</v>
          </cell>
        </row>
        <row r="488">
          <cell r="A488" t="str">
            <v>F-CVV-S 3C 2.5㎟ (옥외)</v>
          </cell>
        </row>
        <row r="489">
          <cell r="A489" t="str">
            <v>F-CVV-S 4C 1.5㎟ (옥외)</v>
          </cell>
        </row>
        <row r="490">
          <cell r="A490" t="str">
            <v>F-CVV-S 4C 2.5㎟ (옥외)</v>
          </cell>
        </row>
        <row r="491">
          <cell r="A491" t="str">
            <v>F-CVV-S 5C 1.5㎟ (옥외)</v>
          </cell>
        </row>
        <row r="492">
          <cell r="A492" t="str">
            <v>F-CVV-S 5C 2.5㎟ (옥외)</v>
          </cell>
        </row>
        <row r="493">
          <cell r="A493" t="str">
            <v>F-CVV-S 6C 1.5㎟ (옥외)</v>
          </cell>
        </row>
        <row r="494">
          <cell r="A494" t="str">
            <v>F-CVV-S 6C 2.5㎟ (옥외)</v>
          </cell>
        </row>
        <row r="495">
          <cell r="A495" t="str">
            <v>F-CVV-S 7C 1.5㎟ (옥외)</v>
          </cell>
        </row>
        <row r="496">
          <cell r="A496" t="str">
            <v>F-CVV-S 7C 2.5㎟ (옥외)</v>
          </cell>
        </row>
        <row r="497">
          <cell r="A497" t="str">
            <v>F-CVV-S 8C 1.5㎟ (옥외)</v>
          </cell>
        </row>
        <row r="498">
          <cell r="A498" t="str">
            <v>F-CVV-S 8C 2.5㎟ (옥외)</v>
          </cell>
        </row>
        <row r="499">
          <cell r="A499" t="str">
            <v>F-CVV-S 10C 1.5㎟ (옥외)</v>
          </cell>
        </row>
        <row r="500">
          <cell r="A500" t="str">
            <v>F-CVV-S 10C 2.5㎟ (옥외)</v>
          </cell>
        </row>
        <row r="501">
          <cell r="A501" t="str">
            <v>F-CVV-S 12C 1.5㎟ (옥외)</v>
          </cell>
        </row>
        <row r="502">
          <cell r="A502" t="str">
            <v>F-CVV-S 12C 2.5㎟ (옥외)</v>
          </cell>
        </row>
        <row r="503">
          <cell r="A503" t="str">
            <v>F-CVV-S 15C 1.5㎟ (옥외)</v>
          </cell>
        </row>
        <row r="504">
          <cell r="A504" t="str">
            <v>F-CVV-S 15C 2.5㎟ (옥외)</v>
          </cell>
        </row>
        <row r="505">
          <cell r="A505" t="str">
            <v>F-CVV-S 20C 1.5㎟ (옥외)</v>
          </cell>
        </row>
        <row r="506">
          <cell r="A506" t="str">
            <v>F-CVV-S 20C 2.5㎟ (옥외)</v>
          </cell>
        </row>
        <row r="507">
          <cell r="A507" t="str">
            <v>F-CVV-S 25C 1.5㎟ (옥외)</v>
          </cell>
        </row>
        <row r="508">
          <cell r="A508" t="str">
            <v>F-CVV-S 25C 2.5㎟ (옥외)</v>
          </cell>
        </row>
        <row r="509">
          <cell r="A509" t="str">
            <v>F-CVV-S 30C 1.5㎟ (옥외)</v>
          </cell>
        </row>
        <row r="510">
          <cell r="A510" t="str">
            <v>F-CVV-S 30C 2.5㎟ (옥외)</v>
          </cell>
        </row>
        <row r="511">
          <cell r="A511" t="str">
            <v>F-CVV-S 40C 1.5㎟ (옥외)</v>
          </cell>
        </row>
        <row r="512">
          <cell r="A512" t="str">
            <v>F-CVV-S 40C 2.5㎟ (옥외)</v>
          </cell>
        </row>
        <row r="513">
          <cell r="A513" t="str">
            <v>F-CVV-S 50C 1.5㎟ (옥외)</v>
          </cell>
        </row>
        <row r="514">
          <cell r="A514" t="str">
            <v>F-CVV-S 50C 2.5㎟ (옥외)</v>
          </cell>
        </row>
        <row r="515">
          <cell r="A515" t="str">
            <v>F-CVV-SB 2C 1.5㎟ (옥외)</v>
          </cell>
        </row>
        <row r="516">
          <cell r="A516" t="str">
            <v>F-CVV-SB 2C 2.5㎟ (옥외)</v>
          </cell>
        </row>
        <row r="517">
          <cell r="A517" t="str">
            <v>F-CVV-SB 3C 1.5㎟ (옥외)</v>
          </cell>
        </row>
        <row r="518">
          <cell r="A518" t="str">
            <v>F-CVV-SB 3C 2.5㎟ (옥외)</v>
          </cell>
        </row>
        <row r="519">
          <cell r="A519" t="str">
            <v>F-CVV-SB 4C 1.5㎟ (옥외)</v>
          </cell>
        </row>
        <row r="520">
          <cell r="A520" t="str">
            <v>F-CVV-SB 4C 2.5㎟ (옥외)</v>
          </cell>
        </row>
        <row r="521">
          <cell r="A521" t="str">
            <v>F-CVV-SB 5C 1.5㎟ (옥외)</v>
          </cell>
        </row>
        <row r="522">
          <cell r="A522" t="str">
            <v>F-CVV-SB 5C 2.5㎟ (옥외)</v>
          </cell>
        </row>
        <row r="523">
          <cell r="A523" t="str">
            <v>F-CVV-SB 6C 1.5㎟ (옥외)</v>
          </cell>
        </row>
        <row r="524">
          <cell r="A524" t="str">
            <v>F-CVV-SB 6C 2.5㎟ (옥외)</v>
          </cell>
        </row>
        <row r="525">
          <cell r="A525" t="str">
            <v>F-CVV-SB 7C 1.5㎟ (옥외)</v>
          </cell>
        </row>
        <row r="526">
          <cell r="A526" t="str">
            <v>F-CVV-SB 7C 2.5㎟ (옥외)</v>
          </cell>
        </row>
        <row r="527">
          <cell r="A527" t="str">
            <v>F-CVV-SB 8C 1.5㎟ (옥외)</v>
          </cell>
        </row>
        <row r="528">
          <cell r="A528" t="str">
            <v>F-CVV-SB 8C 2.5㎟ (옥외)</v>
          </cell>
        </row>
        <row r="529">
          <cell r="A529" t="str">
            <v>F-CVV-SB 10C 1.5㎟ (옥외)</v>
          </cell>
        </row>
        <row r="530">
          <cell r="A530" t="str">
            <v>F-CVV-SB 10C 2.5㎟ (옥외)</v>
          </cell>
        </row>
        <row r="531">
          <cell r="A531" t="str">
            <v>F-CVV-SB 12C 1.5㎟ (옥외)</v>
          </cell>
        </row>
        <row r="532">
          <cell r="A532" t="str">
            <v>F-CVV-SB 12C 2.5㎟ (옥외)</v>
          </cell>
        </row>
        <row r="533">
          <cell r="A533" t="str">
            <v>F-CVV-SB 15C 1.5㎟ (옥외)</v>
          </cell>
        </row>
        <row r="534">
          <cell r="A534" t="str">
            <v>F-CVV-SB 15C 2.5㎟ (옥외)</v>
          </cell>
        </row>
        <row r="535">
          <cell r="A535" t="str">
            <v>F-CVV-SB 20C 1.5㎟ (옥외)</v>
          </cell>
        </row>
        <row r="536">
          <cell r="A536" t="str">
            <v>F-CVV-SB 20C 2.5㎟ (옥외)</v>
          </cell>
        </row>
        <row r="537">
          <cell r="A537" t="str">
            <v>F-CVV-SB 25C 1.5㎟ (옥외)</v>
          </cell>
        </row>
        <row r="538">
          <cell r="A538" t="str">
            <v>F-CVV-SB 25C 2.5㎟ (옥외)</v>
          </cell>
        </row>
        <row r="539">
          <cell r="A539" t="str">
            <v>F-CVV-SB 30C 1.5㎟ (옥외)</v>
          </cell>
        </row>
        <row r="540">
          <cell r="A540" t="str">
            <v>F-CVV-SB 30C 2.5㎟ (옥외)</v>
          </cell>
        </row>
        <row r="541">
          <cell r="A541" t="str">
            <v>F-CVV-SB 40C 1.5㎟ (옥외)</v>
          </cell>
        </row>
        <row r="542">
          <cell r="A542" t="str">
            <v>F-CVV-SB 40C 2.5㎟ (옥외)</v>
          </cell>
        </row>
        <row r="543">
          <cell r="A543" t="str">
            <v>F-CVV-SB 50C 1.5㎟ (옥외)</v>
          </cell>
        </row>
        <row r="544">
          <cell r="A544" t="str">
            <v>F-CVV-SB 50C 2.5㎟ (옥외)</v>
          </cell>
        </row>
        <row r="545">
          <cell r="A545" t="str">
            <v>VCT 2C 1㎟</v>
          </cell>
        </row>
        <row r="546">
          <cell r="A546" t="str">
            <v>VCT 2C 1.5㎟</v>
          </cell>
        </row>
        <row r="547">
          <cell r="A547" t="str">
            <v>VCT 2C 2.5㎟</v>
          </cell>
        </row>
        <row r="548">
          <cell r="A548" t="str">
            <v>VCT 3C 1㎟</v>
          </cell>
        </row>
        <row r="549">
          <cell r="A549" t="str">
            <v>VCT 3C 1.5㎟</v>
          </cell>
        </row>
        <row r="550">
          <cell r="A550" t="str">
            <v>VCT 3C 2.5㎟</v>
          </cell>
        </row>
        <row r="551">
          <cell r="A551" t="str">
            <v>VCT 4C 1㎟</v>
          </cell>
        </row>
        <row r="552">
          <cell r="A552" t="str">
            <v>VCT 4C 1.5㎟</v>
          </cell>
        </row>
        <row r="553">
          <cell r="A553" t="str">
            <v>VCT 4C 2.5㎟</v>
          </cell>
        </row>
        <row r="554">
          <cell r="A554" t="str">
            <v>VCTF 2C 0.75㎟</v>
          </cell>
        </row>
        <row r="555">
          <cell r="A555" t="str">
            <v>VCTF 2C 1.0㎟</v>
          </cell>
        </row>
        <row r="556">
          <cell r="A556" t="str">
            <v>VCTF 2C 1.25㎟</v>
          </cell>
        </row>
        <row r="557">
          <cell r="A557" t="str">
            <v>VCTF 2C 1.5㎟</v>
          </cell>
        </row>
        <row r="558">
          <cell r="A558" t="str">
            <v>VCTF 2C 2.0㎟</v>
          </cell>
        </row>
        <row r="559">
          <cell r="A559" t="str">
            <v>VCTF 2C 2.5㎟</v>
          </cell>
        </row>
        <row r="560">
          <cell r="A560" t="str">
            <v>VCTF 3C 0.75㎟</v>
          </cell>
        </row>
        <row r="561">
          <cell r="A561" t="str">
            <v>VCTF 3C 1.0㎟</v>
          </cell>
        </row>
        <row r="562">
          <cell r="A562" t="str">
            <v>VCTF 3C 1.25㎟</v>
          </cell>
        </row>
        <row r="563">
          <cell r="A563" t="str">
            <v>VCTF 3C 1.5㎟</v>
          </cell>
        </row>
        <row r="564">
          <cell r="A564" t="str">
            <v>VCTF 3C 2.0㎟</v>
          </cell>
        </row>
        <row r="565">
          <cell r="A565" t="str">
            <v>VCTF 4C 0.75㎟</v>
          </cell>
        </row>
        <row r="566">
          <cell r="A566" t="str">
            <v>VCTF 4C 1.0㎟</v>
          </cell>
        </row>
        <row r="567">
          <cell r="A567" t="str">
            <v>VCTF 4C 1.25㎟</v>
          </cell>
        </row>
        <row r="568">
          <cell r="A568" t="str">
            <v>VCTF 4C 2.0㎟</v>
          </cell>
        </row>
        <row r="569">
          <cell r="A569" t="str">
            <v>CAT'6 4P 0.5㎜</v>
          </cell>
        </row>
        <row r="570">
          <cell r="A570" t="str">
            <v>CAT'5e 4P 0.5㎜</v>
          </cell>
        </row>
        <row r="571">
          <cell r="A571" t="str">
            <v>CAT'5e 25P 0.5㎜</v>
          </cell>
        </row>
        <row r="572">
          <cell r="A572" t="str">
            <v>CAT'5 4P 0.5㎜</v>
          </cell>
        </row>
        <row r="573">
          <cell r="A573" t="str">
            <v>CAT'5 25P 0.5㎜</v>
          </cell>
        </row>
        <row r="574">
          <cell r="A574" t="str">
            <v>CAT'5 50P 0.5㎜</v>
          </cell>
        </row>
        <row r="575">
          <cell r="A575" t="str">
            <v>CAT'5 100P 0.5㎜</v>
          </cell>
        </row>
        <row r="576">
          <cell r="A576" t="str">
            <v>CAT'3 25P 0.5㎜</v>
          </cell>
        </row>
        <row r="577">
          <cell r="A577" t="str">
            <v>CAT'3 50P 0.5㎜</v>
          </cell>
        </row>
        <row r="578">
          <cell r="A578" t="str">
            <v>CAT'3 75P 0.5㎜</v>
          </cell>
        </row>
        <row r="579">
          <cell r="A579" t="str">
            <v>CAT'3 100P 0.5㎜</v>
          </cell>
        </row>
        <row r="580">
          <cell r="A580" t="str">
            <v>CAT'3 150P 0.5㎜</v>
          </cell>
        </row>
        <row r="581">
          <cell r="A581" t="str">
            <v>CAT'3 200P 0.5㎜</v>
          </cell>
        </row>
        <row r="582">
          <cell r="A582" t="str">
            <v>CAT'3 300P 0.5㎜</v>
          </cell>
        </row>
        <row r="583">
          <cell r="A583" t="str">
            <v>CAT'3 400P 0.5㎜</v>
          </cell>
        </row>
        <row r="584">
          <cell r="A584" t="str">
            <v>CAT'3 600P 0.5㎜</v>
          </cell>
        </row>
        <row r="585">
          <cell r="A585" t="str">
            <v>4C</v>
          </cell>
        </row>
        <row r="586">
          <cell r="A586" t="str">
            <v>8C</v>
          </cell>
        </row>
        <row r="587">
          <cell r="A587" t="str">
            <v>12C</v>
          </cell>
        </row>
        <row r="588">
          <cell r="A588" t="str">
            <v>24C</v>
          </cell>
        </row>
        <row r="589">
          <cell r="A589" t="str">
            <v>LC 3M</v>
          </cell>
        </row>
        <row r="590">
          <cell r="A590" t="str">
            <v>SC 3M</v>
          </cell>
        </row>
        <row r="591">
          <cell r="A591" t="str">
            <v>ST 3M</v>
          </cell>
        </row>
        <row r="592">
          <cell r="A592" t="str">
            <v>5C-FBT</v>
          </cell>
        </row>
        <row r="593">
          <cell r="A593" t="str">
            <v>7C-FBT</v>
          </cell>
        </row>
        <row r="594">
          <cell r="A594" t="str">
            <v>S-5C-FB</v>
          </cell>
        </row>
        <row r="595">
          <cell r="A595" t="str">
            <v>S-7C-FB</v>
          </cell>
        </row>
        <row r="596">
          <cell r="A596" t="str">
            <v>5C-HFBT</v>
          </cell>
        </row>
        <row r="597">
          <cell r="A597" t="str">
            <v>7C-HFBT</v>
          </cell>
        </row>
        <row r="598">
          <cell r="A598" t="str">
            <v>10C-HFBT</v>
          </cell>
        </row>
        <row r="599">
          <cell r="A599" t="str">
            <v>3C-2V</v>
          </cell>
        </row>
        <row r="600">
          <cell r="A600" t="str">
            <v>5C-2V</v>
          </cell>
        </row>
        <row r="601">
          <cell r="A601" t="str">
            <v>7C-2V</v>
          </cell>
        </row>
        <row r="602">
          <cell r="A602" t="str">
            <v>10C-2V</v>
          </cell>
        </row>
        <row r="603">
          <cell r="A603" t="str">
            <v>0.5mm x 10P</v>
          </cell>
        </row>
        <row r="604">
          <cell r="A604" t="str">
            <v>0.65mm x 5P</v>
          </cell>
        </row>
        <row r="605">
          <cell r="A605" t="str">
            <v>0.65mm x 10P</v>
          </cell>
        </row>
        <row r="606">
          <cell r="A606" t="str">
            <v>0.65mm x 15P</v>
          </cell>
        </row>
        <row r="607">
          <cell r="A607" t="str">
            <v>0.65mm x 20P</v>
          </cell>
        </row>
        <row r="608">
          <cell r="A608" t="str">
            <v>0.65mm x 25P</v>
          </cell>
        </row>
        <row r="609">
          <cell r="A609" t="str">
            <v>0.65mm x 30P</v>
          </cell>
        </row>
        <row r="610">
          <cell r="A610" t="str">
            <v>0.65mm x 50P</v>
          </cell>
        </row>
        <row r="611">
          <cell r="A611" t="str">
            <v>0.65mm x 100P</v>
          </cell>
        </row>
        <row r="612">
          <cell r="A612" t="str">
            <v>0.65mm x 150P</v>
          </cell>
        </row>
        <row r="613">
          <cell r="A613" t="str">
            <v>0.65mm x 200P</v>
          </cell>
        </row>
        <row r="614">
          <cell r="A614" t="str">
            <v>터파기&amp;되메우기</v>
          </cell>
        </row>
        <row r="615">
          <cell r="A615" t="str">
            <v>케이블표시시트</v>
          </cell>
        </row>
        <row r="616">
          <cell r="A616" t="str">
            <v>지중매설표시기</v>
          </cell>
        </row>
        <row r="617">
          <cell r="A617" t="str">
            <v>RACE WAY BODY</v>
          </cell>
        </row>
        <row r="618">
          <cell r="A618" t="str">
            <v>CABLE TRAY(STEEL)</v>
          </cell>
        </row>
        <row r="619">
          <cell r="A619" t="str">
            <v>CABLE DUCT (W/COVER)</v>
          </cell>
        </row>
      </sheetData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  <sheetName val="2공구산출내역"/>
      <sheetName val="SCHE"/>
      <sheetName val="#REF"/>
      <sheetName val="투자효율분석"/>
      <sheetName val="기본단가표"/>
      <sheetName val="2"/>
      <sheetName val="단가산출"/>
      <sheetName val="일위대가"/>
      <sheetName val="수량산출"/>
      <sheetName val="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일위(설)"/>
      <sheetName val="수원민자역사견적서"/>
      <sheetName val="전기공사일위대가"/>
      <sheetName val="요율"/>
      <sheetName val="직노"/>
      <sheetName val="집계표"/>
      <sheetName val="수량산출서"/>
      <sheetName val="전선관토공"/>
      <sheetName val="일위대가"/>
      <sheetName val="기계내역"/>
      <sheetName val="일위목록"/>
      <sheetName val="일위대가(가설)"/>
      <sheetName val="공사예산하조서"/>
      <sheetName val="내역서"/>
      <sheetName val="표지 (2)"/>
      <sheetName val="ABUT수량-A1"/>
      <sheetName val="프로젝트"/>
      <sheetName val="EP0618"/>
      <sheetName val="단가 "/>
      <sheetName val="노임"/>
      <sheetName val="J直材4"/>
      <sheetName val="단가산출"/>
      <sheetName val="unit 4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Baby일위대가"/>
      <sheetName val="가락화장을지"/>
      <sheetName val="설계명세서"/>
      <sheetName val="빌딩 안내"/>
      <sheetName val="연부97-1"/>
      <sheetName val="갑지1"/>
      <sheetName val="건축공사실행"/>
      <sheetName val="내역"/>
      <sheetName val="견적서"/>
      <sheetName val="EACT10"/>
      <sheetName val="일반공사"/>
      <sheetName val="방송(체육관)"/>
      <sheetName val="차액보증"/>
      <sheetName val="단가대비"/>
      <sheetName val="구리토평1전기"/>
      <sheetName val="기계설비"/>
      <sheetName val="DATA(BAC)"/>
      <sheetName val="96작생능"/>
      <sheetName val="Sheet1"/>
      <sheetName val="분전반"/>
      <sheetName val="공량산출서"/>
      <sheetName val="Inform"/>
      <sheetName val="원내역"/>
      <sheetName val="9GNG운반"/>
      <sheetName val="공사예산하조서(O.K)"/>
      <sheetName val="인건-측정"/>
      <sheetName val="암거날개벽재료집계"/>
      <sheetName val="ELECTRIC"/>
      <sheetName val="L1"/>
      <sheetName val="부하계산서"/>
      <sheetName val="기자재비"/>
      <sheetName val="충돌 내용"/>
      <sheetName val="내역서(삼호)"/>
      <sheetName val="OPGW기별"/>
      <sheetName val="노무비단가"/>
      <sheetName val="수량산출"/>
      <sheetName val="원내역서3"/>
      <sheetName val="코드표"/>
      <sheetName val="물가자료"/>
      <sheetName val="개요"/>
      <sheetName val="주소"/>
      <sheetName val="일위대가표"/>
      <sheetName val="건축원가"/>
      <sheetName val="1.수인터널"/>
      <sheetName val="1차 내역서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경산"/>
      <sheetName val="설직재-1"/>
      <sheetName val="고압수량(철거)"/>
      <sheetName val="세동별비상"/>
      <sheetName val="2공구산출내역"/>
      <sheetName val="합천내역"/>
      <sheetName val="기자재단가"/>
      <sheetName val="입찰안"/>
      <sheetName val="일위대가목록"/>
      <sheetName val="BASIC (2)"/>
      <sheetName val="카렌스센터계량기설치공사"/>
      <sheetName val="덕전리"/>
      <sheetName val="노임단가"/>
      <sheetName val="식재가격"/>
      <sheetName val="식재총괄"/>
      <sheetName val="저"/>
      <sheetName val="신공덕"/>
      <sheetName val="대가목록"/>
      <sheetName val="인건비"/>
      <sheetName val="예가표"/>
      <sheetName val="명단"/>
      <sheetName val="준공정산"/>
      <sheetName val="15.공량산출근거서"/>
      <sheetName val="품셈TABLE"/>
      <sheetName val="기계설비-내역서"/>
      <sheetName val="단가최종"/>
      <sheetName val="유림골조"/>
      <sheetName val=" HIT-&gt;HMC 견적(3900)"/>
      <sheetName val="기본일위"/>
      <sheetName val=" 냉각수펌프"/>
      <sheetName val="N賃率-職"/>
      <sheetName val="터널조도"/>
      <sheetName val="Macro1"/>
      <sheetName val="내역서(설비+소방)"/>
      <sheetName val="설계내역서"/>
      <sheetName val="환율"/>
      <sheetName val="일위대가(건축)"/>
      <sheetName val="전기단가조사서"/>
      <sheetName val="토목공사"/>
      <sheetName val="원가,내역,관급,한전,일위"/>
      <sheetName val="단가조사"/>
      <sheetName val="GI-LIST"/>
      <sheetName val="을"/>
      <sheetName val="준공내역서(을)"/>
      <sheetName val="정산내역서"/>
      <sheetName val="내역5"/>
      <sheetName val="일위대가목차"/>
      <sheetName val="원형1호맨홀토공수량"/>
      <sheetName val="2-2.매출분석"/>
      <sheetName val="공조기(삭제)"/>
      <sheetName val="6호기"/>
      <sheetName val="관급_File"/>
      <sheetName val="데이타"/>
      <sheetName val="원가"/>
      <sheetName val="LH3 동양시스템"/>
      <sheetName val="국공유지및사유지"/>
      <sheetName val="의뢰(2004)"/>
      <sheetName val="기초물량"/>
      <sheetName val="단가산출서"/>
      <sheetName val="기초단가"/>
      <sheetName val="절취및터파기"/>
      <sheetName val="단가산출-기,교"/>
      <sheetName val="DATA"/>
      <sheetName val="data spec"/>
      <sheetName val="QandAJunior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배관BM(일반)"/>
      <sheetName val="소방설비일위대가목록"/>
      <sheetName val="자재단가표"/>
      <sheetName val="현장관리비데이타"/>
      <sheetName val="CON'C"/>
      <sheetName val="노무비"/>
      <sheetName val="03.10-12매입세금"/>
      <sheetName val="도급내역서"/>
      <sheetName val="대치판정"/>
      <sheetName val="원가계산"/>
      <sheetName val="일위대가(계측기설치)"/>
      <sheetName val="외주비"/>
      <sheetName val="기준가"/>
      <sheetName val="한국원가"/>
      <sheetName val="패널"/>
      <sheetName val="기본입력"/>
      <sheetName val="문학간접"/>
      <sheetName val="일위_파일"/>
      <sheetName val="대가단최종"/>
      <sheetName val="원가총괄"/>
      <sheetName val="98수문일위"/>
      <sheetName val="총체보활공정표"/>
      <sheetName val="전기일위목록"/>
      <sheetName val="중기가격"/>
      <sheetName val="건물"/>
      <sheetName val="순공사비"/>
      <sheetName val="합의경상"/>
      <sheetName val="Sheet5"/>
      <sheetName val="적용건축"/>
      <sheetName val="실행철강하도"/>
      <sheetName val="목록"/>
      <sheetName val="일위대가 (100%)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70%"/>
      <sheetName val="부대공"/>
      <sheetName val="포장공"/>
      <sheetName val="토공"/>
      <sheetName val="부총"/>
      <sheetName val="입찰견적보고서"/>
      <sheetName val="DB"/>
      <sheetName val="1안"/>
      <sheetName val="도급갑지"/>
      <sheetName val="1-1평균터파기고(1)"/>
      <sheetName val="집계"/>
      <sheetName val="우배수"/>
      <sheetName val="교통대책내역"/>
      <sheetName val="9509"/>
      <sheetName val="산출금액내역"/>
      <sheetName val="상수도토공집계표"/>
      <sheetName val="MAN"/>
      <sheetName val="사용자단가"/>
      <sheetName val="사용자일위"/>
      <sheetName val="CODE1"/>
      <sheetName val="CODE2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일위목차"/>
      <sheetName val="AV시스템"/>
      <sheetName val="맨홀조서"/>
      <sheetName val="98'자재"/>
      <sheetName val="공사물량총량집계"/>
      <sheetName val="4차원가계산서"/>
      <sheetName val="토적표"/>
      <sheetName val="손익차9월2"/>
      <sheetName val="수원민자역사견적서.xls"/>
      <sheetName val="PAC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"/>
      <sheetName val="견적대비(1차) (2)"/>
      <sheetName val="설계명세서(a"/>
      <sheetName val="변경내역"/>
      <sheetName val="48일위(기존)"/>
      <sheetName val="자재단가"/>
      <sheetName val="세부내역"/>
      <sheetName val="정부노임단가"/>
      <sheetName val="공조기휀"/>
      <sheetName val="AHU집계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일반전기C"/>
      <sheetName val="자료"/>
      <sheetName val="__HK21887_1129___My_Documents_2"/>
      <sheetName val="__HK21887_1129___My_Documents_3"/>
      <sheetName val="BID"/>
      <sheetName val="지수"/>
      <sheetName val="단가 (2)"/>
      <sheetName val="FB25JN"/>
      <sheetName val="금액내역서"/>
      <sheetName val="경북"/>
      <sheetName val="환산"/>
      <sheetName val="설비"/>
      <sheetName val="Macro(전선)"/>
      <sheetName val="내역서적용수량"/>
      <sheetName val="매립"/>
      <sheetName val="기성내역서"/>
      <sheetName val="__HK21887_1129___My_Documents_4"/>
      <sheetName val="공종구간"/>
      <sheetName val="단가조사표"/>
      <sheetName val="조명시설"/>
      <sheetName val="I一般比"/>
      <sheetName val="000000"/>
      <sheetName val="공정계획"/>
      <sheetName val="외주가공"/>
      <sheetName val="J형측구단위수량"/>
      <sheetName val="ysn"/>
      <sheetName val="접속단위"/>
      <sheetName val="공조기"/>
      <sheetName val="단가비교표"/>
      <sheetName val="도로단위당"/>
      <sheetName val="교각1"/>
      <sheetName val="건축내역"/>
      <sheetName val="피벗테이블데이터분석"/>
      <sheetName val="적용단위길이"/>
      <sheetName val="본부소개"/>
      <sheetName val="접지수량"/>
      <sheetName val="내2"/>
      <sheetName val="물량표"/>
      <sheetName val="연결관암거"/>
      <sheetName val="변수값"/>
      <sheetName val="중기상차"/>
      <sheetName val="AS복구"/>
      <sheetName val="중기터파기"/>
      <sheetName val="COL"/>
      <sheetName val="DATE"/>
      <sheetName val="설계기별"/>
      <sheetName val="기성고"/>
      <sheetName val="A 견적"/>
      <sheetName val="data_spec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공종별내역서"/>
      <sheetName val="일위대가목록"/>
      <sheetName val="일위대가"/>
      <sheetName val="단가대비표"/>
      <sheetName val="물량산출집계(기소)"/>
      <sheetName val="물량산출근거(기소)"/>
      <sheetName val="물량산출집계(전소)"/>
      <sheetName val="물량산출근거(전소)"/>
      <sheetName val="공량산출근거서"/>
      <sheetName val="표지(7)"/>
      <sheetName val="공량설정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K4" t="str">
            <v/>
          </cell>
          <cell r="L4" t="str">
            <v/>
          </cell>
          <cell r="M4" t="str">
            <v/>
          </cell>
        </row>
        <row r="5">
          <cell r="C5" t="str">
            <v>F-FR-3 2C 1.5㎟</v>
          </cell>
          <cell r="G5" t="str">
            <v>ST 22C</v>
          </cell>
          <cell r="K5" t="str">
            <v/>
          </cell>
          <cell r="L5" t="str">
            <v/>
          </cell>
        </row>
        <row r="6">
          <cell r="C6" t="str">
            <v>F-FR-3 2C 1.5㎟</v>
          </cell>
          <cell r="G6" t="str">
            <v>22C 고장력방수</v>
          </cell>
          <cell r="K6" t="str">
            <v/>
          </cell>
          <cell r="L6" t="str">
            <v/>
          </cell>
        </row>
        <row r="7">
          <cell r="C7" t="str">
            <v>F-FR-3 2C 1.5㎟</v>
          </cell>
          <cell r="G7" t="str">
            <v>ST 22C</v>
          </cell>
          <cell r="K7" t="str">
            <v/>
          </cell>
          <cell r="L7" t="str">
            <v/>
          </cell>
        </row>
        <row r="8">
          <cell r="C8" t="str">
            <v>F-FR-3 2C 1.5㎟</v>
          </cell>
          <cell r="G8" t="str">
            <v>22C 고장력방수</v>
          </cell>
          <cell r="K8" t="str">
            <v/>
          </cell>
          <cell r="L8" t="str">
            <v/>
          </cell>
        </row>
        <row r="9">
          <cell r="C9" t="str">
            <v>F-FR-3 2C 1.5㎟</v>
          </cell>
          <cell r="G9" t="str">
            <v>ST 22C</v>
          </cell>
          <cell r="K9" t="str">
            <v/>
          </cell>
          <cell r="L9" t="str">
            <v/>
          </cell>
        </row>
        <row r="10">
          <cell r="C10" t="str">
            <v>F-FR-3 2C 1.5㎟</v>
          </cell>
          <cell r="G10" t="str">
            <v>22C 고장력방수</v>
          </cell>
          <cell r="K10" t="str">
            <v/>
          </cell>
          <cell r="L10" t="str">
            <v/>
          </cell>
        </row>
        <row r="11">
          <cell r="K11" t="str">
            <v/>
          </cell>
          <cell r="L11" t="str">
            <v/>
          </cell>
        </row>
        <row r="12">
          <cell r="C12" t="str">
            <v>F-FR-3 5C 1.5㎟</v>
          </cell>
          <cell r="G12" t="str">
            <v>ST 28C</v>
          </cell>
          <cell r="K12" t="str">
            <v/>
          </cell>
          <cell r="L12" t="str">
            <v/>
          </cell>
        </row>
        <row r="13">
          <cell r="C13" t="str">
            <v>F-FR-3 2C 1.5㎟</v>
          </cell>
          <cell r="G13" t="str">
            <v>ST 22C</v>
          </cell>
          <cell r="K13" t="str">
            <v/>
          </cell>
          <cell r="L13" t="str">
            <v/>
          </cell>
        </row>
        <row r="14">
          <cell r="C14" t="str">
            <v>F-FR-3 2C 1.5㎟</v>
          </cell>
          <cell r="G14" t="str">
            <v>22C 고장력방수</v>
          </cell>
          <cell r="K14" t="str">
            <v/>
          </cell>
          <cell r="L14" t="str">
            <v/>
          </cell>
        </row>
        <row r="15">
          <cell r="C15" t="str">
            <v>F-FR-3 3C 1.5㎟</v>
          </cell>
          <cell r="G15" t="str">
            <v>ST 22C</v>
          </cell>
          <cell r="K15" t="str">
            <v/>
          </cell>
          <cell r="L15" t="str">
            <v/>
          </cell>
        </row>
        <row r="16">
          <cell r="C16" t="str">
            <v>F-FR-3 3C 1.5㎟</v>
          </cell>
          <cell r="G16" t="str">
            <v>22C 고장력방수</v>
          </cell>
          <cell r="K16" t="str">
            <v/>
          </cell>
          <cell r="L16" t="str">
            <v/>
          </cell>
        </row>
        <row r="17">
          <cell r="K17" t="str">
            <v/>
          </cell>
          <cell r="L17" t="str">
            <v/>
          </cell>
        </row>
        <row r="18">
          <cell r="C18" t="str">
            <v>F-FR-3 15C 1.5㎟</v>
          </cell>
          <cell r="G18" t="str">
            <v>ST 36C</v>
          </cell>
          <cell r="K18" t="str">
            <v/>
          </cell>
          <cell r="L18" t="str">
            <v/>
          </cell>
        </row>
        <row r="20">
          <cell r="C20" t="str">
            <v>F-FR-3 2C 1.5㎟</v>
          </cell>
          <cell r="G20" t="str">
            <v>ST 22C</v>
          </cell>
          <cell r="K20" t="str">
            <v/>
          </cell>
          <cell r="L20" t="str">
            <v/>
          </cell>
        </row>
        <row r="21">
          <cell r="C21" t="str">
            <v>F-FR-3 2C 1.5㎟</v>
          </cell>
          <cell r="G21" t="str">
            <v>22C 고장력방수</v>
          </cell>
          <cell r="K21" t="str">
            <v/>
          </cell>
          <cell r="L21" t="str">
            <v/>
          </cell>
        </row>
        <row r="22">
          <cell r="C22" t="str">
            <v>F-FR-3 3C 1.5㎟</v>
          </cell>
          <cell r="G22" t="str">
            <v>22C 고장력방수</v>
          </cell>
          <cell r="K22" t="str">
            <v/>
          </cell>
          <cell r="L22" t="str">
            <v/>
          </cell>
        </row>
        <row r="23">
          <cell r="C23" t="str">
            <v>F-FR-3 4C 1.5㎟</v>
          </cell>
          <cell r="G23" t="str">
            <v>ST 22C</v>
          </cell>
          <cell r="K23" t="str">
            <v/>
          </cell>
          <cell r="L23" t="str">
            <v/>
          </cell>
        </row>
        <row r="24">
          <cell r="C24" t="str">
            <v>F-FR-3 7C 1.5㎟</v>
          </cell>
          <cell r="G24" t="str">
            <v>ST 28C</v>
          </cell>
          <cell r="K24" t="str">
            <v/>
          </cell>
          <cell r="L24" t="str">
            <v/>
          </cell>
        </row>
        <row r="40">
          <cell r="K40" t="str">
            <v/>
          </cell>
          <cell r="L40" t="str">
            <v/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고등학교"/>
      <sheetName val="내역서1"/>
      <sheetName val="내역서"/>
      <sheetName val="요율"/>
      <sheetName val="건축내역"/>
      <sheetName val="200"/>
      <sheetName val="실행"/>
      <sheetName val="직노"/>
      <sheetName val="실행내역"/>
      <sheetName val="N賃率-職"/>
      <sheetName val="빌딩 안내"/>
      <sheetName val="조명율표"/>
      <sheetName val="A 견적"/>
      <sheetName val="전기일위목록"/>
      <sheetName val="설계금내역서"/>
      <sheetName val="노무비 근거"/>
      <sheetName val="한일양산"/>
      <sheetName val="48전력선로일위"/>
      <sheetName val="수량산출서"/>
      <sheetName val="Sheet1"/>
      <sheetName val="#REF"/>
      <sheetName val="총괄표"/>
      <sheetName val="갑지"/>
      <sheetName val="집계표"/>
      <sheetName val="CTEMCOST"/>
      <sheetName val="기본일위"/>
      <sheetName val="설계서"/>
      <sheetName val="내역"/>
      <sheetName val="공사비총괄표"/>
      <sheetName val="신우"/>
      <sheetName val="교통대책내역"/>
      <sheetName val="일위대가집계표"/>
      <sheetName val=" 소방공사 산출근거"/>
      <sheetName val="영창26"/>
      <sheetName val="자재단가"/>
      <sheetName val="98지급계획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봉방동근생"/>
      <sheetName val="대공종"/>
      <sheetName val="제잡비"/>
      <sheetName val="표지 (2)"/>
      <sheetName val="BasePriceList"/>
      <sheetName val="노임단가표"/>
      <sheetName val="예산M11A"/>
      <sheetName val="제출내역"/>
      <sheetName val="을"/>
      <sheetName val="총(신설)"/>
      <sheetName val="N賃率_職"/>
      <sheetName val="95년12월말"/>
      <sheetName val="단가표"/>
      <sheetName val="CAT_5"/>
      <sheetName val="SG"/>
      <sheetName val="당초"/>
      <sheetName val="견적서"/>
      <sheetName val="본부소개"/>
      <sheetName val="기계경비"/>
      <sheetName val="DATA"/>
      <sheetName val="일위대가표"/>
      <sheetName val="차수공개요"/>
      <sheetName val="102역사"/>
      <sheetName val="철거산출근거"/>
      <sheetName val="총괄"/>
      <sheetName val="상가TV배선"/>
      <sheetName val="1유리"/>
      <sheetName val="재료"/>
      <sheetName val="지입자재집계표"/>
      <sheetName val="가설공사"/>
      <sheetName val="공내역"/>
      <sheetName val="AIR SHOWER(3인용)"/>
      <sheetName val="기계경비(시간당)"/>
      <sheetName val="골재산출"/>
      <sheetName val="DB"/>
      <sheetName val="원가"/>
      <sheetName val="NYS"/>
      <sheetName val="MAIN_TABLE"/>
      <sheetName val="3BL공동구 수량"/>
      <sheetName val="J-EQ"/>
      <sheetName val="수량산출"/>
      <sheetName val="101동"/>
      <sheetName val="6호기"/>
      <sheetName val="BID"/>
      <sheetName val="주beam"/>
      <sheetName val="데이타"/>
      <sheetName val="토공사"/>
      <sheetName val="Macro(MCC)"/>
      <sheetName val="설비2차"/>
      <sheetName val="적용토목"/>
      <sheetName val="97년 추정"/>
      <sheetName val="단중표"/>
      <sheetName val="수량분배표"/>
      <sheetName val="건축공사"/>
      <sheetName val="asd"/>
      <sheetName val="Customer Databas"/>
      <sheetName val="지하"/>
      <sheetName val="b_balju_cho"/>
      <sheetName val="중기"/>
      <sheetName val="입찰안"/>
      <sheetName val="990430_당초"/>
      <sheetName val="5공철탑검토표"/>
      <sheetName val="4공철탑검토"/>
      <sheetName val="대창(장성)"/>
      <sheetName val="일위대가"/>
      <sheetName val="조명시설"/>
      <sheetName val="교수설계"/>
      <sheetName val="계약용량(서포)"/>
      <sheetName val="견적"/>
      <sheetName val="바닥판"/>
      <sheetName val="입력DATA"/>
      <sheetName val="내역서 "/>
      <sheetName val="I一般比"/>
      <sheetName val="노무단가산정"/>
      <sheetName val="220 (2)"/>
      <sheetName val="카메라"/>
      <sheetName val="원가총괄"/>
      <sheetName val="중기사용료산출근거"/>
      <sheetName val="급,배기팬"/>
      <sheetName val="일위대가목차"/>
      <sheetName val="운반공사"/>
      <sheetName val="교각별철근수량집계표"/>
      <sheetName val="제직재"/>
      <sheetName val="입상내역"/>
      <sheetName val="노임단가"/>
      <sheetName val="단위량"/>
      <sheetName val="재료집계표2"/>
      <sheetName val="토적집계표"/>
      <sheetName val="코드표"/>
      <sheetName val="기성내역"/>
      <sheetName val="PIPE"/>
      <sheetName val="PIPING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단가"/>
      <sheetName val="일위총괄"/>
      <sheetName val="일위대가-내역 "/>
      <sheetName val="약품공급2"/>
      <sheetName val="교각1"/>
      <sheetName val="내역(가지)"/>
      <sheetName val="공사착공계"/>
      <sheetName val="담장산출"/>
      <sheetName val="소일위대가코드표"/>
      <sheetName val="본체"/>
      <sheetName val="재개발"/>
      <sheetName val="대치판정"/>
      <sheetName val="분전반"/>
      <sheetName val="물량입력"/>
      <sheetName val="조도계산서 (도서)"/>
      <sheetName val="L1"/>
      <sheetName val="식생블럭단위수량"/>
      <sheetName val="인수공규격"/>
      <sheetName val="guard(mac)"/>
      <sheetName val="적현로"/>
      <sheetName val="1.취수장"/>
      <sheetName val="부하자료"/>
      <sheetName val="갑  지"/>
      <sheetName val="19990101-엑셀1"/>
      <sheetName val="설직재-1"/>
      <sheetName val="개요"/>
      <sheetName val="노임"/>
      <sheetName val="직원자료입력"/>
      <sheetName val="날개벽수량표"/>
      <sheetName val="설계명세"/>
      <sheetName val="내역전기"/>
      <sheetName val="일위1"/>
      <sheetName val="노임변동률"/>
      <sheetName val="단가산출"/>
      <sheetName val="예산대비"/>
      <sheetName val="프로젝트"/>
      <sheetName val="연부97-1"/>
      <sheetName val="연습"/>
      <sheetName val="실행(1)"/>
      <sheetName val="inputdata"/>
      <sheetName val="기초자료"/>
      <sheetName val="토공 total"/>
      <sheetName val="B"/>
      <sheetName val="#3_일위대가목록"/>
      <sheetName val="명세서"/>
      <sheetName val="접지수량"/>
      <sheetName val="일위_파일"/>
      <sheetName val="준검 내역서"/>
      <sheetName val="자재테이블"/>
      <sheetName val="국도접속 차도부수량"/>
      <sheetName val="공량산출서"/>
      <sheetName val="도담구내 개소별 명세"/>
      <sheetName val="공기압축기실"/>
      <sheetName val="재료값"/>
      <sheetName val="일위대가(가설)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일 위 대 가 표"/>
      <sheetName val="공정집계"/>
      <sheetName val="실행간접비용"/>
      <sheetName val="교각토공"/>
      <sheetName val=" HIT-&gt;HMC 견적(3900)"/>
      <sheetName val="지급자재"/>
      <sheetName val="잡철물"/>
      <sheetName val="인건비"/>
      <sheetName val="국내조달(통합-1)"/>
      <sheetName val="강북라우터"/>
      <sheetName val="중기일위대가"/>
      <sheetName val="당진1,2호기전선관설치및접지4차공사내역서-을지"/>
      <sheetName val="9GNG운반"/>
      <sheetName val="기본단가표"/>
      <sheetName val="물가자료"/>
      <sheetName val="위치조서"/>
      <sheetName val="1안"/>
      <sheetName val="전기공사"/>
      <sheetName val="단가비교표_공통1"/>
      <sheetName val="조건표"/>
      <sheetName val="자금운용계획표"/>
      <sheetName val="대차"/>
      <sheetName val="통신대가"/>
      <sheetName val="자료"/>
      <sheetName val="직재"/>
      <sheetName val="경산"/>
      <sheetName val="물가시세"/>
      <sheetName val="Baby일위대가"/>
      <sheetName val="48일위"/>
      <sheetName val="48수량"/>
      <sheetName val="22수량"/>
      <sheetName val="49일위"/>
      <sheetName val="22일위"/>
      <sheetName val="49수량"/>
      <sheetName val="내역서(중수)"/>
      <sheetName val="ES조서출력하기"/>
      <sheetName val="세부내역"/>
      <sheetName val="2공구산출내역"/>
      <sheetName val="간접비계산"/>
      <sheetName val="가시설수량"/>
      <sheetName val="원가계산서"/>
      <sheetName val="특별땅고르기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설계명세서"/>
      <sheetName val="표지1"/>
      <sheetName val="원본(갑지)"/>
      <sheetName val="기별(종합)"/>
      <sheetName val="전동기"/>
      <sheetName val="LOPCALC"/>
      <sheetName val="내역서(2)"/>
      <sheetName val="연결임시"/>
      <sheetName val="과세내역(세부)"/>
      <sheetName val="계산표지"/>
      <sheetName val="중강당 내역"/>
      <sheetName val="케이블"/>
      <sheetName val="차압계산"/>
      <sheetName val="환율"/>
      <sheetName val="자재일람"/>
      <sheetName val="창호"/>
      <sheetName val="일위(시설)"/>
      <sheetName val="기초일위"/>
      <sheetName val="시설일위"/>
      <sheetName val="조명일위"/>
      <sheetName val="기본1"/>
      <sheetName val="수정일위대가"/>
      <sheetName val="관급_File"/>
      <sheetName val="입력변수"/>
      <sheetName val="단가목록"/>
      <sheetName val="96정변2"/>
      <sheetName val="경율산정.XLS"/>
      <sheetName val="부하계산서"/>
      <sheetName val="철탑공사"/>
      <sheetName val="Macro(전기)"/>
      <sheetName val="Sheet13"/>
      <sheetName val="1,2공구원가계산서"/>
      <sheetName val="1공구산출내역서"/>
      <sheetName val="설비견적"/>
      <sheetName val="SIL98"/>
      <sheetName val="퍼스트"/>
      <sheetName val="자재표"/>
      <sheetName val="물집"/>
      <sheetName val="개소별수량산출"/>
      <sheetName val="Sheet5"/>
      <sheetName val="IMPEADENCE MAP 취수장"/>
      <sheetName val="MECH"/>
      <sheetName val="청주(철골발주의뢰서)"/>
      <sheetName val="정렬"/>
      <sheetName val="하조서"/>
      <sheetName val="수주추정"/>
      <sheetName val="단가비교"/>
      <sheetName val="공사설계서"/>
      <sheetName val="ATM기초철가"/>
      <sheetName val="중기사용료"/>
      <sheetName val="콘크리트"/>
      <sheetName val="을 1"/>
      <sheetName val="을 2"/>
      <sheetName val="제품정보"/>
      <sheetName val="추가예산"/>
      <sheetName val="품셈"/>
      <sheetName val="골조"/>
      <sheetName val="노무비"/>
      <sheetName val="설계"/>
      <sheetName val="데리네이타현황"/>
      <sheetName val="인건-측정"/>
      <sheetName val="암거단위"/>
      <sheetName val="FAX"/>
      <sheetName val="실행철강하도"/>
      <sheetName val="내역서(전기)"/>
      <sheetName val="관리비비계상"/>
      <sheetName val="위생설비"/>
      <sheetName val="FAB4생산"/>
      <sheetName val="공사원가계산서"/>
      <sheetName val="단가표 (2)"/>
      <sheetName val="전기내역서(총계)"/>
      <sheetName val="입력"/>
      <sheetName val="일위목록"/>
      <sheetName val="PassPort-60%"/>
      <sheetName val="내역서(기성청구)"/>
      <sheetName val="참조 (2)"/>
      <sheetName val="일위산출"/>
      <sheetName val="cable산출"/>
      <sheetName val="음성(cable)"/>
      <sheetName val="현장"/>
      <sheetName val="전기공사일위대가"/>
      <sheetName val="20관리비율"/>
      <sheetName val="1.설계조건"/>
      <sheetName val="포승중환경개선공사(변경)"/>
      <sheetName val="공사직종별노임"/>
      <sheetName val="계약서"/>
      <sheetName val="장비분류"/>
      <sheetName val="전체제잡비"/>
      <sheetName val="fursys"/>
      <sheetName val="터파기및재료"/>
      <sheetName val="ㄱ"/>
      <sheetName val="구성1"/>
      <sheetName val="구성2"/>
      <sheetName val="구성3"/>
      <sheetName val="구성4"/>
      <sheetName val="그림2"/>
      <sheetName val="RE9604"/>
      <sheetName val="자단"/>
      <sheetName val="수량산출서 (2)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율촌법률사무소2내역"/>
      <sheetName val="총수량집계표"/>
      <sheetName val="입찰보고"/>
      <sheetName val="PLB"/>
      <sheetName val="상수도토공집계표"/>
      <sheetName val="건축원가계산서"/>
      <sheetName val="내역(설계)"/>
      <sheetName val="중간"/>
      <sheetName val="LOAD-46"/>
      <sheetName val="시운전연료"/>
      <sheetName val="일위대가목록"/>
      <sheetName val="설치내역"/>
      <sheetName val="일위집계(기존)"/>
      <sheetName val="BTS Rack실장도(실외형)"/>
      <sheetName val="전체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신대방33(적용)"/>
      <sheetName val="20-25"/>
      <sheetName val="Y-WORK"/>
      <sheetName val="본부장"/>
      <sheetName val="산출근거 (2)"/>
      <sheetName val="집계표 (2)"/>
      <sheetName val="을부담운반비"/>
      <sheetName val="토목주소"/>
      <sheetName val="6. 안전관리비"/>
      <sheetName val="차액보증"/>
      <sheetName val="위스키3"/>
      <sheetName val="주류전체2"/>
      <sheetName val="Total"/>
      <sheetName val="스포회원매출"/>
      <sheetName val="load(지하층)"/>
      <sheetName val="테이블"/>
      <sheetName val="집수정(600-700)"/>
      <sheetName val="전화공사 공량 및 집계표"/>
      <sheetName val="기본자료"/>
      <sheetName val="개인별조서"/>
      <sheetName val="모관부설및연결"/>
      <sheetName val="청천내"/>
      <sheetName val="노임이"/>
      <sheetName val="여과지동"/>
      <sheetName val="토사(PE)"/>
      <sheetName val="토공(우물통,기타) "/>
      <sheetName val="문학간접"/>
      <sheetName val="지하시설물작성"/>
      <sheetName val="재료집계표3"/>
      <sheetName val="9509"/>
      <sheetName val="순공사비"/>
      <sheetName val="교각계산"/>
      <sheetName val="품셈표"/>
      <sheetName val="품셈1-17"/>
      <sheetName val="예산서"/>
      <sheetName val="설계변경"/>
      <sheetName val="인부신상자료"/>
      <sheetName val="대로근거"/>
      <sheetName val="철근집계"/>
      <sheetName val="수량총괄"/>
      <sheetName val="연장,면적"/>
      <sheetName val="자재"/>
      <sheetName val="사용자일위"/>
      <sheetName val="부대내역"/>
      <sheetName val="할증 "/>
      <sheetName val="견적대비표"/>
      <sheetName val="voucher"/>
      <sheetName val="대장"/>
      <sheetName val="환율change"/>
      <sheetName val="FACTOR"/>
      <sheetName val="견적조건"/>
      <sheetName val="월별수입"/>
      <sheetName val="참조"/>
      <sheetName val="별표 "/>
      <sheetName val="AIR SHOWER_3인용_"/>
      <sheetName val="암거날개벽재료집계"/>
      <sheetName val="계약내력"/>
      <sheetName val="dtxl"/>
      <sheetName val="접속 SLAB,BRACKET 설계"/>
      <sheetName val="교량data"/>
      <sheetName val="자료입력"/>
      <sheetName val="종단계산"/>
      <sheetName val="품목"/>
      <sheetName val="직공비"/>
      <sheetName val="정산내역서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NEYOK"/>
      <sheetName val="2.대외공문"/>
      <sheetName val="공정집계_국별"/>
      <sheetName val="오동"/>
      <sheetName val="대조"/>
      <sheetName val="나한"/>
      <sheetName val="휴가비,급량비"/>
      <sheetName val="개요2"/>
      <sheetName val="13LPMCC"/>
      <sheetName val="진단세부현황"/>
      <sheetName val="산출내역서집계표"/>
      <sheetName val="역공종"/>
      <sheetName val="건축"/>
      <sheetName val="노무비단가"/>
      <sheetName val="표  지"/>
      <sheetName val="조경"/>
      <sheetName val="콘센트신설"/>
      <sheetName val="물량표"/>
      <sheetName val="직접경비호표"/>
      <sheetName val="CCTV 집계표 (3)"/>
      <sheetName val="사다리"/>
      <sheetName val="철근중량"/>
      <sheetName val="항측노임단가"/>
      <sheetName val="#2_일위대가목록"/>
      <sheetName val="2공구내역"/>
      <sheetName val="Sheet4"/>
      <sheetName val="위탁계약내역서"/>
      <sheetName val="토공사(흙막이)"/>
      <sheetName val="98수문일위"/>
      <sheetName val="재료비"/>
      <sheetName val="인사자료총집계"/>
      <sheetName val="기본사항"/>
      <sheetName val="P1(좌,우)"/>
      <sheetName val="갈현동"/>
      <sheetName val="식재인부"/>
      <sheetName val="일위대가표(DEEP)"/>
      <sheetName val="금융비용"/>
      <sheetName val="단위단가"/>
      <sheetName val="공제구간조서"/>
      <sheetName val="지질조사"/>
      <sheetName val="집계"/>
      <sheetName val="총괄메뉴"/>
      <sheetName val="기본DATA"/>
      <sheetName val="오억미만"/>
      <sheetName val="설계내역서"/>
      <sheetName val="재료집계표"/>
      <sheetName val="신천3호용수로"/>
      <sheetName val="산출내력"/>
      <sheetName val="암거날개벽"/>
      <sheetName val="SLAB"/>
      <sheetName val="전압강하자료"/>
      <sheetName val="sst,stl창호"/>
      <sheetName val="지하1층"/>
      <sheetName val="시중노임단가"/>
      <sheetName val="1 자원총괄"/>
      <sheetName val="대비"/>
      <sheetName val="2234"/>
      <sheetName val="편성절차"/>
      <sheetName val="1"/>
      <sheetName val="수목데이타 "/>
      <sheetName val="BH-1 (2)"/>
      <sheetName val="창호(공장동)"/>
      <sheetName val="공사개요"/>
      <sheetName val="제경비"/>
      <sheetName val="일대자료"/>
      <sheetName val="내   역"/>
      <sheetName val="정산을지"/>
      <sheetName val="운반"/>
      <sheetName val="일위대가 (100%)"/>
      <sheetName val="부서코드표"/>
      <sheetName val="XXXXXX"/>
      <sheetName val="DHEQSUPT"/>
      <sheetName val="현장별"/>
      <sheetName val="코드"/>
      <sheetName val="작성방법"/>
      <sheetName val="2,EXIST 전기실산출"/>
      <sheetName val="C1.공사개요"/>
      <sheetName val="노임,재료비"/>
      <sheetName val="INPUT"/>
      <sheetName val="산출내역서"/>
      <sheetName val="성곽공사"/>
      <sheetName val="항공측량노임단가"/>
      <sheetName val="매립"/>
      <sheetName val="재정비내역"/>
      <sheetName val="지적고시내역"/>
      <sheetName val="정산내역"/>
      <sheetName val="유림총괄"/>
      <sheetName val="노 무 비"/>
      <sheetName val="기초분물량표"/>
      <sheetName val="수배전(갑)"/>
      <sheetName val="참고사항"/>
      <sheetName val="ABUT수량-A1"/>
      <sheetName val="2445B2"/>
      <sheetName val="eq_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1)"/>
      <sheetName val="갑지(소방)"/>
      <sheetName val="원가계산서"/>
      <sheetName val="표지(2)"/>
      <sheetName val="공종별집계표"/>
      <sheetName val="공종별내역서"/>
      <sheetName val="표지(3)"/>
      <sheetName val="일위대가목록"/>
      <sheetName val="일위대가"/>
      <sheetName val="표지(4)"/>
      <sheetName val="단가대비표"/>
      <sheetName val="표지(5)"/>
      <sheetName val="표지(6)"/>
      <sheetName val="물량산출집계(기소)"/>
      <sheetName val="물량산출근거(기소)"/>
      <sheetName val="물량산출집계(전소)"/>
      <sheetName val="물량산출근거(전소)"/>
      <sheetName val="공량산출근거서"/>
      <sheetName val="표지(7)"/>
      <sheetName val="공량설정"/>
      <sheetName val=" 공사설정 "/>
      <sheetName val="Sheet1"/>
    </sheetNames>
    <sheetDataSet>
      <sheetData sheetId="0"/>
      <sheetData sheetId="1" refreshError="1"/>
      <sheetData sheetId="2">
        <row r="28">
          <cell r="E28">
            <v>326615000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F0535-055A-440E-9AD4-86A091F3593A}">
  <sheetPr>
    <tabColor theme="9"/>
    <pageSetUpPr fitToPage="1"/>
  </sheetPr>
  <dimension ref="A1:G28"/>
  <sheetViews>
    <sheetView tabSelected="1" view="pageBreakPreview" topLeftCell="B1" zoomScale="115" zoomScaleNormal="100" zoomScaleSheetLayoutView="115" workbookViewId="0">
      <selection activeCell="E4" sqref="E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5" t="s">
        <v>237</v>
      </c>
      <c r="C1" s="35"/>
      <c r="D1" s="35"/>
      <c r="E1" s="35"/>
      <c r="F1" s="35"/>
      <c r="G1" s="35"/>
    </row>
    <row r="2" spans="1:7" ht="21.95" customHeight="1" x14ac:dyDescent="0.3">
      <c r="B2" s="36" t="s">
        <v>238</v>
      </c>
      <c r="C2" s="36"/>
      <c r="D2" s="36"/>
      <c r="E2" s="36"/>
      <c r="F2" s="37" t="str">
        <f>"일금 "&amp;NUMBERSTRING(E28,1)&amp;"원정 (\"&amp;FIXED(E28,0,0)&amp;")"</f>
        <v>일금 영원정 (\0)</v>
      </c>
      <c r="G2" s="37"/>
    </row>
    <row r="3" spans="1:7" ht="21.95" customHeight="1" x14ac:dyDescent="0.3">
      <c r="B3" s="31" t="s">
        <v>239</v>
      </c>
      <c r="C3" s="31"/>
      <c r="D3" s="31"/>
      <c r="E3" s="15" t="s">
        <v>240</v>
      </c>
      <c r="F3" s="15" t="s">
        <v>241</v>
      </c>
      <c r="G3" s="15" t="s">
        <v>199</v>
      </c>
    </row>
    <row r="4" spans="1:7" ht="21.95" customHeight="1" x14ac:dyDescent="0.3">
      <c r="A4" s="1" t="s">
        <v>246</v>
      </c>
      <c r="B4" s="38" t="s">
        <v>242</v>
      </c>
      <c r="C4" s="38" t="s">
        <v>243</v>
      </c>
      <c r="D4" s="15" t="s">
        <v>247</v>
      </c>
      <c r="E4" s="12">
        <f>TRUNC(공종별집계표!F5, 0)</f>
        <v>0</v>
      </c>
      <c r="F4" s="10" t="s">
        <v>52</v>
      </c>
      <c r="G4" s="10" t="s">
        <v>52</v>
      </c>
    </row>
    <row r="5" spans="1:7" ht="21.95" customHeight="1" x14ac:dyDescent="0.3">
      <c r="A5" s="1" t="s">
        <v>248</v>
      </c>
      <c r="B5" s="38"/>
      <c r="C5" s="38"/>
      <c r="D5" s="15" t="s">
        <v>249</v>
      </c>
      <c r="E5" s="12">
        <v>0</v>
      </c>
      <c r="F5" s="10" t="s">
        <v>52</v>
      </c>
      <c r="G5" s="10" t="s">
        <v>52</v>
      </c>
    </row>
    <row r="6" spans="1:7" ht="21.95" customHeight="1" x14ac:dyDescent="0.3">
      <c r="A6" s="1" t="s">
        <v>250</v>
      </c>
      <c r="B6" s="38"/>
      <c r="C6" s="38"/>
      <c r="D6" s="15" t="s">
        <v>251</v>
      </c>
      <c r="E6" s="12">
        <v>0</v>
      </c>
      <c r="F6" s="10" t="s">
        <v>52</v>
      </c>
      <c r="G6" s="10" t="s">
        <v>52</v>
      </c>
    </row>
    <row r="7" spans="1:7" ht="21.95" customHeight="1" x14ac:dyDescent="0.3">
      <c r="A7" s="1" t="s">
        <v>252</v>
      </c>
      <c r="B7" s="38"/>
      <c r="C7" s="38"/>
      <c r="D7" s="15" t="s">
        <v>253</v>
      </c>
      <c r="E7" s="12">
        <f>TRUNC(E4+E5-E6, 0)</f>
        <v>0</v>
      </c>
      <c r="F7" s="10" t="s">
        <v>52</v>
      </c>
      <c r="G7" s="10" t="s">
        <v>52</v>
      </c>
    </row>
    <row r="8" spans="1:7" ht="21.95" customHeight="1" x14ac:dyDescent="0.3">
      <c r="A8" s="1" t="s">
        <v>254</v>
      </c>
      <c r="B8" s="38"/>
      <c r="C8" s="38" t="s">
        <v>244</v>
      </c>
      <c r="D8" s="15" t="s">
        <v>255</v>
      </c>
      <c r="E8" s="12">
        <f>TRUNC(공종별집계표!H5, 0)</f>
        <v>0</v>
      </c>
      <c r="F8" s="10" t="s">
        <v>52</v>
      </c>
      <c r="G8" s="10" t="s">
        <v>52</v>
      </c>
    </row>
    <row r="9" spans="1:7" ht="21.95" customHeight="1" x14ac:dyDescent="0.3">
      <c r="A9" s="1" t="s">
        <v>256</v>
      </c>
      <c r="B9" s="38"/>
      <c r="C9" s="38"/>
      <c r="D9" s="15" t="s">
        <v>257</v>
      </c>
      <c r="E9" s="12">
        <f>TRUNC(E8*0.175, 0)</f>
        <v>0</v>
      </c>
      <c r="F9" s="10" t="s">
        <v>361</v>
      </c>
      <c r="G9" s="10" t="s">
        <v>52</v>
      </c>
    </row>
    <row r="10" spans="1:7" ht="21.95" customHeight="1" x14ac:dyDescent="0.3">
      <c r="A10" s="1" t="s">
        <v>258</v>
      </c>
      <c r="B10" s="38"/>
      <c r="C10" s="38"/>
      <c r="D10" s="15" t="s">
        <v>253</v>
      </c>
      <c r="E10" s="12">
        <f>TRUNC(E8+E9, 0)</f>
        <v>0</v>
      </c>
      <c r="F10" s="10" t="s">
        <v>52</v>
      </c>
      <c r="G10" s="10" t="s">
        <v>52</v>
      </c>
    </row>
    <row r="11" spans="1:7" ht="21.95" customHeight="1" x14ac:dyDescent="0.3">
      <c r="A11" s="1" t="s">
        <v>259</v>
      </c>
      <c r="B11" s="38"/>
      <c r="C11" s="38" t="s">
        <v>245</v>
      </c>
      <c r="D11" s="15" t="s">
        <v>260</v>
      </c>
      <c r="E11" s="12">
        <f>TRUNC(E10*0.0356, 0)</f>
        <v>0</v>
      </c>
      <c r="F11" s="10" t="s">
        <v>261</v>
      </c>
      <c r="G11" s="10" t="s">
        <v>52</v>
      </c>
    </row>
    <row r="12" spans="1:7" ht="21.95" customHeight="1" x14ac:dyDescent="0.3">
      <c r="A12" s="1" t="s">
        <v>262</v>
      </c>
      <c r="B12" s="38"/>
      <c r="C12" s="38"/>
      <c r="D12" s="15" t="s">
        <v>263</v>
      </c>
      <c r="E12" s="12">
        <f>TRUNC(E10*0.0101, 0)</f>
        <v>0</v>
      </c>
      <c r="F12" s="10" t="s">
        <v>264</v>
      </c>
      <c r="G12" s="10" t="s">
        <v>52</v>
      </c>
    </row>
    <row r="13" spans="1:7" ht="21.95" customHeight="1" x14ac:dyDescent="0.3">
      <c r="A13" s="1" t="s">
        <v>265</v>
      </c>
      <c r="B13" s="38"/>
      <c r="C13" s="38"/>
      <c r="D13" s="42" t="s">
        <v>266</v>
      </c>
      <c r="E13" s="12">
        <f>TRUNC(E8*0.03595, 0)</f>
        <v>0</v>
      </c>
      <c r="F13" s="10" t="s">
        <v>353</v>
      </c>
      <c r="G13" s="10" t="s">
        <v>52</v>
      </c>
    </row>
    <row r="14" spans="1:7" ht="21.95" customHeight="1" x14ac:dyDescent="0.3">
      <c r="A14" s="1" t="s">
        <v>267</v>
      </c>
      <c r="B14" s="38"/>
      <c r="C14" s="38"/>
      <c r="D14" s="42" t="s">
        <v>268</v>
      </c>
      <c r="E14" s="12">
        <f>TRUNC(E8*0.0475, 0)</f>
        <v>0</v>
      </c>
      <c r="F14" s="10" t="s">
        <v>354</v>
      </c>
      <c r="G14" s="10" t="s">
        <v>52</v>
      </c>
    </row>
    <row r="15" spans="1:7" ht="21.95" customHeight="1" x14ac:dyDescent="0.3">
      <c r="A15" s="1" t="s">
        <v>269</v>
      </c>
      <c r="B15" s="38"/>
      <c r="C15" s="38"/>
      <c r="D15" s="42" t="s">
        <v>270</v>
      </c>
      <c r="E15" s="29">
        <f>TRUNC((E7+E8+(0/1.1))*0.0311, 0)</f>
        <v>0</v>
      </c>
      <c r="F15" s="30" t="s">
        <v>360</v>
      </c>
      <c r="G15" s="10" t="s">
        <v>52</v>
      </c>
    </row>
    <row r="16" spans="1:7" ht="21.95" customHeight="1" x14ac:dyDescent="0.3">
      <c r="A16" s="1" t="s">
        <v>271</v>
      </c>
      <c r="B16" s="38"/>
      <c r="C16" s="38"/>
      <c r="D16" s="42" t="s">
        <v>272</v>
      </c>
      <c r="E16" s="29">
        <f>TRUNC(E13*0.1314, 0)</f>
        <v>0</v>
      </c>
      <c r="F16" s="30" t="s">
        <v>355</v>
      </c>
      <c r="G16" s="10" t="s">
        <v>52</v>
      </c>
    </row>
    <row r="17" spans="1:7" ht="21.95" customHeight="1" x14ac:dyDescent="0.3">
      <c r="A17" s="1" t="s">
        <v>273</v>
      </c>
      <c r="B17" s="38"/>
      <c r="C17" s="38"/>
      <c r="D17" s="15" t="s">
        <v>274</v>
      </c>
      <c r="E17" s="12">
        <f>TRUNC((E7+E10)*0.05, 0)</f>
        <v>0</v>
      </c>
      <c r="F17" s="10" t="s">
        <v>362</v>
      </c>
      <c r="G17" s="10" t="s">
        <v>52</v>
      </c>
    </row>
    <row r="18" spans="1:7" ht="21.95" customHeight="1" x14ac:dyDescent="0.3">
      <c r="A18" s="1"/>
      <c r="B18" s="39"/>
      <c r="C18" s="39"/>
      <c r="D18" s="28" t="s">
        <v>356</v>
      </c>
      <c r="E18" s="16">
        <f>TRUNC((E10)*0.00006, 0)</f>
        <v>0</v>
      </c>
      <c r="F18" s="14" t="s">
        <v>357</v>
      </c>
      <c r="G18" s="14"/>
    </row>
    <row r="19" spans="1:7" ht="21.95" customHeight="1" x14ac:dyDescent="0.3">
      <c r="A19" s="1"/>
      <c r="B19" s="39"/>
      <c r="C19" s="39"/>
      <c r="D19" s="28" t="s">
        <v>358</v>
      </c>
      <c r="E19" s="16">
        <f>TRUNC((E10)*0.0009, 0)</f>
        <v>0</v>
      </c>
      <c r="F19" s="14" t="s">
        <v>359</v>
      </c>
      <c r="G19" s="14"/>
    </row>
    <row r="20" spans="1:7" ht="21.95" customHeight="1" x14ac:dyDescent="0.3">
      <c r="A20" s="1" t="s">
        <v>275</v>
      </c>
      <c r="B20" s="38"/>
      <c r="C20" s="38"/>
      <c r="D20" s="15" t="s">
        <v>253</v>
      </c>
      <c r="E20" s="12">
        <f>TRUNC(E11+E12+E13+E14+E15+E16+E17+E18+E19, 0)</f>
        <v>0</v>
      </c>
      <c r="F20" s="10" t="s">
        <v>52</v>
      </c>
      <c r="G20" s="10" t="s">
        <v>52</v>
      </c>
    </row>
    <row r="21" spans="1:7" ht="21.95" customHeight="1" x14ac:dyDescent="0.3">
      <c r="A21" s="1" t="s">
        <v>276</v>
      </c>
      <c r="B21" s="31" t="s">
        <v>230</v>
      </c>
      <c r="C21" s="31"/>
      <c r="D21" s="31"/>
      <c r="E21" s="12">
        <f>TRUNC(E7+E10+E20, 0)</f>
        <v>0</v>
      </c>
      <c r="F21" s="10" t="s">
        <v>52</v>
      </c>
      <c r="G21" s="10" t="s">
        <v>52</v>
      </c>
    </row>
    <row r="22" spans="1:7" ht="21.95" customHeight="1" x14ac:dyDescent="0.3">
      <c r="A22" s="1" t="s">
        <v>277</v>
      </c>
      <c r="B22" s="31" t="s">
        <v>278</v>
      </c>
      <c r="C22" s="31"/>
      <c r="D22" s="31"/>
      <c r="E22" s="12">
        <f>TRUNC(E21*0.08, 0)</f>
        <v>0</v>
      </c>
      <c r="F22" s="10" t="s">
        <v>279</v>
      </c>
      <c r="G22" s="10" t="s">
        <v>52</v>
      </c>
    </row>
    <row r="23" spans="1:7" ht="21.95" customHeight="1" x14ac:dyDescent="0.3">
      <c r="A23" s="1" t="s">
        <v>280</v>
      </c>
      <c r="B23" s="31" t="s">
        <v>281</v>
      </c>
      <c r="C23" s="31"/>
      <c r="D23" s="31"/>
      <c r="E23" s="12">
        <f>TRUNC((E10+E20+E22)*0.15, 0)</f>
        <v>0</v>
      </c>
      <c r="F23" s="10" t="s">
        <v>282</v>
      </c>
      <c r="G23" s="10" t="s">
        <v>52</v>
      </c>
    </row>
    <row r="24" spans="1:7" ht="21.95" customHeight="1" x14ac:dyDescent="0.3">
      <c r="A24" s="1" t="s">
        <v>283</v>
      </c>
      <c r="B24" s="31" t="s">
        <v>284</v>
      </c>
      <c r="C24" s="31"/>
      <c r="D24" s="31"/>
      <c r="E24" s="12">
        <f>TRUNC(E21+E22+E23,0)</f>
        <v>0</v>
      </c>
      <c r="F24" s="10" t="s">
        <v>52</v>
      </c>
      <c r="G24" s="10" t="s">
        <v>52</v>
      </c>
    </row>
    <row r="25" spans="1:7" ht="21.95" customHeight="1" x14ac:dyDescent="0.3">
      <c r="A25" s="1" t="s">
        <v>285</v>
      </c>
      <c r="B25" s="31" t="s">
        <v>286</v>
      </c>
      <c r="C25" s="31"/>
      <c r="D25" s="31"/>
      <c r="E25" s="12">
        <f>TRUNC(E24*0.1, 0)</f>
        <v>0</v>
      </c>
      <c r="F25" s="10" t="s">
        <v>287</v>
      </c>
      <c r="G25" s="10" t="s">
        <v>52</v>
      </c>
    </row>
    <row r="26" spans="1:7" ht="21.95" customHeight="1" x14ac:dyDescent="0.3">
      <c r="A26" s="1" t="s">
        <v>288</v>
      </c>
      <c r="B26" s="31" t="s">
        <v>289</v>
      </c>
      <c r="C26" s="31"/>
      <c r="D26" s="31"/>
      <c r="E26" s="12">
        <f>TRUNC(E24+E25,-1)</f>
        <v>0</v>
      </c>
      <c r="F26" s="10" t="s">
        <v>52</v>
      </c>
      <c r="G26" s="10" t="s">
        <v>52</v>
      </c>
    </row>
    <row r="27" spans="1:7" ht="21.95" customHeight="1" x14ac:dyDescent="0.3">
      <c r="A27" s="1"/>
      <c r="B27" s="32" t="s">
        <v>342</v>
      </c>
      <c r="C27" s="33"/>
      <c r="D27" s="34"/>
      <c r="E27" s="16">
        <f>공종별집계표!L10</f>
        <v>0</v>
      </c>
      <c r="F27" s="14"/>
      <c r="G27" s="14"/>
    </row>
    <row r="28" spans="1:7" ht="21.95" customHeight="1" x14ac:dyDescent="0.3">
      <c r="A28" s="1" t="s">
        <v>290</v>
      </c>
      <c r="B28" s="31" t="s">
        <v>291</v>
      </c>
      <c r="C28" s="31"/>
      <c r="D28" s="31"/>
      <c r="E28" s="16">
        <f>TRUNC(E26+E27, 0)</f>
        <v>0</v>
      </c>
      <c r="F28" s="10" t="s">
        <v>52</v>
      </c>
      <c r="G28" s="10" t="s">
        <v>52</v>
      </c>
    </row>
  </sheetData>
  <mergeCells count="16">
    <mergeCell ref="B1:G1"/>
    <mergeCell ref="B2:E2"/>
    <mergeCell ref="F2:G2"/>
    <mergeCell ref="B3:D3"/>
    <mergeCell ref="B4:B20"/>
    <mergeCell ref="C4:C7"/>
    <mergeCell ref="C8:C10"/>
    <mergeCell ref="C11:C20"/>
    <mergeCell ref="B28:D28"/>
    <mergeCell ref="B21:D21"/>
    <mergeCell ref="B22:D22"/>
    <mergeCell ref="B23:D23"/>
    <mergeCell ref="B24:D24"/>
    <mergeCell ref="B25:D25"/>
    <mergeCell ref="B26:D26"/>
    <mergeCell ref="B27:D27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79FF0-7738-4A87-9E45-96FBD4058268}">
  <sheetPr>
    <tabColor theme="9"/>
    <pageSetUpPr fitToPage="1"/>
  </sheetPr>
  <dimension ref="A1:T27"/>
  <sheetViews>
    <sheetView view="pageBreakPreview" zoomScaleNormal="100" zoomScaleSheetLayoutView="100" workbookViewId="0">
      <selection activeCell="E10" sqref="E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0" t="s">
        <v>2</v>
      </c>
      <c r="B3" s="40" t="s">
        <v>3</v>
      </c>
      <c r="C3" s="40" t="s">
        <v>4</v>
      </c>
      <c r="D3" s="40" t="s">
        <v>5</v>
      </c>
      <c r="E3" s="40" t="s">
        <v>6</v>
      </c>
      <c r="F3" s="40"/>
      <c r="G3" s="40" t="s">
        <v>9</v>
      </c>
      <c r="H3" s="40"/>
      <c r="I3" s="40" t="s">
        <v>10</v>
      </c>
      <c r="J3" s="40"/>
      <c r="K3" s="40" t="s">
        <v>11</v>
      </c>
      <c r="L3" s="40"/>
      <c r="M3" s="40" t="s">
        <v>12</v>
      </c>
      <c r="N3" s="36" t="s">
        <v>13</v>
      </c>
      <c r="O3" s="36" t="s">
        <v>14</v>
      </c>
      <c r="P3" s="36" t="s">
        <v>15</v>
      </c>
      <c r="Q3" s="36" t="s">
        <v>16</v>
      </c>
      <c r="R3" s="36" t="s">
        <v>17</v>
      </c>
      <c r="S3" s="36" t="s">
        <v>18</v>
      </c>
      <c r="T3" s="36" t="s">
        <v>19</v>
      </c>
    </row>
    <row r="4" spans="1:20" ht="30" customHeight="1" x14ac:dyDescent="0.3">
      <c r="A4" s="41"/>
      <c r="B4" s="41"/>
      <c r="C4" s="41"/>
      <c r="D4" s="41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1"/>
      <c r="N4" s="36"/>
      <c r="O4" s="36"/>
      <c r="P4" s="36"/>
      <c r="Q4" s="36"/>
      <c r="R4" s="36"/>
      <c r="S4" s="36"/>
      <c r="T4" s="3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346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54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55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56</v>
      </c>
      <c r="O7" s="1" t="s">
        <v>52</v>
      </c>
      <c r="P7" s="1" t="s">
        <v>54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157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158</v>
      </c>
      <c r="O8" s="1" t="s">
        <v>52</v>
      </c>
      <c r="P8" s="1" t="s">
        <v>54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186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187</v>
      </c>
      <c r="O9" s="1" t="s">
        <v>52</v>
      </c>
      <c r="P9" s="1" t="s">
        <v>54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7" t="s">
        <v>343</v>
      </c>
      <c r="B10" s="17" t="s">
        <v>52</v>
      </c>
      <c r="C10" s="17" t="s">
        <v>52</v>
      </c>
      <c r="D10" s="18">
        <v>1</v>
      </c>
      <c r="E10" s="19">
        <f>F11+F12</f>
        <v>0</v>
      </c>
      <c r="F10" s="19">
        <f t="shared" ref="F10:F12" si="0">E10*D10</f>
        <v>0</v>
      </c>
      <c r="G10" s="19"/>
      <c r="H10" s="19">
        <f t="shared" ref="H10:H12" si="1">G10*D10</f>
        <v>0</v>
      </c>
      <c r="I10" s="19"/>
      <c r="J10" s="19">
        <f t="shared" ref="J10:J12" si="2">I10*D10</f>
        <v>0</v>
      </c>
      <c r="K10" s="19">
        <f t="shared" ref="K5:L12" si="3">E10+G10+I10</f>
        <v>0</v>
      </c>
      <c r="L10" s="19">
        <f t="shared" si="3"/>
        <v>0</v>
      </c>
      <c r="M10" s="17" t="s">
        <v>52</v>
      </c>
      <c r="T10" s="8"/>
    </row>
    <row r="11" spans="1:20" ht="30" customHeight="1" x14ac:dyDescent="0.3">
      <c r="A11" s="17" t="s">
        <v>344</v>
      </c>
      <c r="B11" s="17" t="s">
        <v>52</v>
      </c>
      <c r="C11" s="17" t="s">
        <v>52</v>
      </c>
      <c r="D11" s="18">
        <v>1</v>
      </c>
      <c r="E11" s="19">
        <f>공종별내역서!L123</f>
        <v>0</v>
      </c>
      <c r="F11" s="19">
        <f t="shared" si="0"/>
        <v>0</v>
      </c>
      <c r="G11" s="19"/>
      <c r="H11" s="19">
        <f t="shared" si="1"/>
        <v>0</v>
      </c>
      <c r="I11" s="19"/>
      <c r="J11" s="19">
        <f t="shared" si="2"/>
        <v>0</v>
      </c>
      <c r="K11" s="19">
        <f t="shared" si="3"/>
        <v>0</v>
      </c>
      <c r="L11" s="19">
        <f t="shared" si="3"/>
        <v>0</v>
      </c>
      <c r="M11" s="17" t="s">
        <v>52</v>
      </c>
      <c r="T11" s="8"/>
    </row>
    <row r="12" spans="1:20" ht="30" customHeight="1" x14ac:dyDescent="0.3">
      <c r="A12" s="17" t="s">
        <v>345</v>
      </c>
      <c r="B12" s="17" t="s">
        <v>52</v>
      </c>
      <c r="C12" s="17" t="s">
        <v>52</v>
      </c>
      <c r="D12" s="18">
        <v>1</v>
      </c>
      <c r="E12" s="19">
        <f>공종별내역서!L147</f>
        <v>0</v>
      </c>
      <c r="F12" s="19">
        <f t="shared" si="0"/>
        <v>0</v>
      </c>
      <c r="G12" s="19"/>
      <c r="H12" s="19">
        <f t="shared" si="1"/>
        <v>0</v>
      </c>
      <c r="I12" s="19"/>
      <c r="J12" s="19">
        <f t="shared" si="2"/>
        <v>0</v>
      </c>
      <c r="K12" s="19">
        <f t="shared" si="3"/>
        <v>0</v>
      </c>
      <c r="L12" s="19">
        <f t="shared" si="3"/>
        <v>0</v>
      </c>
      <c r="M12" s="17" t="s">
        <v>52</v>
      </c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155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910EC-DB16-4DB7-9B43-8E30D0A698CF}">
  <sheetPr>
    <tabColor theme="9"/>
    <pageSetUpPr fitToPage="1"/>
  </sheetPr>
  <dimension ref="A1:AV147"/>
  <sheetViews>
    <sheetView view="pageBreakPreview" zoomScale="85" zoomScaleNormal="100" zoomScaleSheetLayoutView="85" workbookViewId="0">
      <selection activeCell="F1" sqref="F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0" t="s">
        <v>2</v>
      </c>
      <c r="B2" s="40" t="s">
        <v>3</v>
      </c>
      <c r="C2" s="40" t="s">
        <v>4</v>
      </c>
      <c r="D2" s="40" t="s">
        <v>5</v>
      </c>
      <c r="E2" s="40" t="s">
        <v>6</v>
      </c>
      <c r="F2" s="40"/>
      <c r="G2" s="40" t="s">
        <v>9</v>
      </c>
      <c r="H2" s="40"/>
      <c r="I2" s="40" t="s">
        <v>10</v>
      </c>
      <c r="J2" s="40"/>
      <c r="K2" s="40" t="s">
        <v>11</v>
      </c>
      <c r="L2" s="40"/>
      <c r="M2" s="40" t="s">
        <v>12</v>
      </c>
      <c r="N2" s="36" t="s">
        <v>20</v>
      </c>
      <c r="O2" s="36" t="s">
        <v>14</v>
      </c>
      <c r="P2" s="36" t="s">
        <v>21</v>
      </c>
      <c r="Q2" s="36" t="s">
        <v>13</v>
      </c>
      <c r="R2" s="36" t="s">
        <v>22</v>
      </c>
      <c r="S2" s="36" t="s">
        <v>23</v>
      </c>
      <c r="T2" s="36" t="s">
        <v>24</v>
      </c>
      <c r="U2" s="36" t="s">
        <v>25</v>
      </c>
      <c r="V2" s="36" t="s">
        <v>26</v>
      </c>
      <c r="W2" s="36" t="s">
        <v>27</v>
      </c>
      <c r="X2" s="36" t="s">
        <v>28</v>
      </c>
      <c r="Y2" s="36" t="s">
        <v>29</v>
      </c>
      <c r="Z2" s="36" t="s">
        <v>30</v>
      </c>
      <c r="AA2" s="36" t="s">
        <v>31</v>
      </c>
      <c r="AB2" s="36" t="s">
        <v>32</v>
      </c>
      <c r="AC2" s="36" t="s">
        <v>33</v>
      </c>
      <c r="AD2" s="36" t="s">
        <v>34</v>
      </c>
      <c r="AE2" s="36" t="s">
        <v>35</v>
      </c>
      <c r="AF2" s="36" t="s">
        <v>36</v>
      </c>
      <c r="AG2" s="36" t="s">
        <v>37</v>
      </c>
      <c r="AH2" s="36" t="s">
        <v>38</v>
      </c>
      <c r="AI2" s="36" t="s">
        <v>39</v>
      </c>
      <c r="AJ2" s="36" t="s">
        <v>40</v>
      </c>
      <c r="AK2" s="36" t="s">
        <v>41</v>
      </c>
      <c r="AL2" s="36" t="s">
        <v>42</v>
      </c>
      <c r="AM2" s="36" t="s">
        <v>43</v>
      </c>
      <c r="AN2" s="36" t="s">
        <v>44</v>
      </c>
      <c r="AO2" s="36" t="s">
        <v>45</v>
      </c>
      <c r="AP2" s="36" t="s">
        <v>46</v>
      </c>
      <c r="AQ2" s="36" t="s">
        <v>47</v>
      </c>
      <c r="AR2" s="36" t="s">
        <v>48</v>
      </c>
      <c r="AS2" s="36" t="s">
        <v>16</v>
      </c>
      <c r="AT2" s="36" t="s">
        <v>17</v>
      </c>
      <c r="AU2" s="36" t="s">
        <v>49</v>
      </c>
      <c r="AV2" s="36" t="s">
        <v>50</v>
      </c>
    </row>
    <row r="3" spans="1:48" ht="30" customHeight="1" x14ac:dyDescent="0.3">
      <c r="A3" s="40"/>
      <c r="B3" s="40"/>
      <c r="C3" s="40"/>
      <c r="D3" s="4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0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</row>
    <row r="4" spans="1:48" ht="30" customHeight="1" x14ac:dyDescent="0.3">
      <c r="A4" s="13" t="s">
        <v>55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57</v>
      </c>
      <c r="B5" s="13" t="s">
        <v>58</v>
      </c>
      <c r="C5" s="13" t="s">
        <v>59</v>
      </c>
      <c r="D5" s="11">
        <v>134</v>
      </c>
      <c r="E5" s="12"/>
      <c r="F5" s="12"/>
      <c r="G5" s="12"/>
      <c r="H5" s="12"/>
      <c r="I5" s="12"/>
      <c r="J5" s="12"/>
      <c r="K5" s="12"/>
      <c r="L5" s="12"/>
      <c r="M5" s="13" t="s">
        <v>52</v>
      </c>
      <c r="N5" s="1" t="s">
        <v>60</v>
      </c>
      <c r="O5" s="1" t="s">
        <v>52</v>
      </c>
      <c r="P5" s="1" t="s">
        <v>52</v>
      </c>
      <c r="Q5" s="1" t="s">
        <v>56</v>
      </c>
      <c r="R5" s="1" t="s">
        <v>61</v>
      </c>
      <c r="S5" s="1" t="s">
        <v>61</v>
      </c>
      <c r="T5" s="1" t="s">
        <v>62</v>
      </c>
      <c r="Y5">
        <v>2</v>
      </c>
      <c r="AR5" s="1" t="s">
        <v>52</v>
      </c>
      <c r="AS5" s="1" t="s">
        <v>52</v>
      </c>
      <c r="AU5" s="1" t="s">
        <v>63</v>
      </c>
      <c r="AV5">
        <v>4</v>
      </c>
    </row>
    <row r="6" spans="1:48" ht="30" customHeight="1" x14ac:dyDescent="0.3">
      <c r="A6" s="13" t="s">
        <v>64</v>
      </c>
      <c r="B6" s="13" t="s">
        <v>65</v>
      </c>
      <c r="C6" s="13" t="s">
        <v>59</v>
      </c>
      <c r="D6" s="11">
        <v>125</v>
      </c>
      <c r="E6" s="12"/>
      <c r="F6" s="12"/>
      <c r="G6" s="12"/>
      <c r="H6" s="12"/>
      <c r="I6" s="12"/>
      <c r="J6" s="12"/>
      <c r="K6" s="12"/>
      <c r="L6" s="12"/>
      <c r="M6" s="13" t="s">
        <v>52</v>
      </c>
      <c r="N6" s="1" t="s">
        <v>66</v>
      </c>
      <c r="O6" s="1" t="s">
        <v>52</v>
      </c>
      <c r="P6" s="1" t="s">
        <v>52</v>
      </c>
      <c r="Q6" s="1" t="s">
        <v>56</v>
      </c>
      <c r="R6" s="1" t="s">
        <v>61</v>
      </c>
      <c r="S6" s="1" t="s">
        <v>61</v>
      </c>
      <c r="T6" s="1" t="s">
        <v>62</v>
      </c>
      <c r="Y6">
        <v>2</v>
      </c>
      <c r="AR6" s="1" t="s">
        <v>52</v>
      </c>
      <c r="AS6" s="1" t="s">
        <v>52</v>
      </c>
      <c r="AU6" s="1" t="s">
        <v>67</v>
      </c>
      <c r="AV6">
        <v>5</v>
      </c>
    </row>
    <row r="7" spans="1:48" ht="30" customHeight="1" x14ac:dyDescent="0.3">
      <c r="A7" s="13" t="s">
        <v>68</v>
      </c>
      <c r="B7" s="13" t="s">
        <v>69</v>
      </c>
      <c r="C7" s="13" t="s">
        <v>70</v>
      </c>
      <c r="D7" s="11">
        <v>4</v>
      </c>
      <c r="E7" s="12"/>
      <c r="F7" s="12"/>
      <c r="G7" s="12"/>
      <c r="H7" s="12"/>
      <c r="I7" s="12"/>
      <c r="J7" s="12"/>
      <c r="K7" s="12"/>
      <c r="L7" s="12"/>
      <c r="M7" s="13" t="s">
        <v>52</v>
      </c>
      <c r="N7" s="1" t="s">
        <v>71</v>
      </c>
      <c r="O7" s="1" t="s">
        <v>52</v>
      </c>
      <c r="P7" s="1" t="s">
        <v>52</v>
      </c>
      <c r="Q7" s="1" t="s">
        <v>56</v>
      </c>
      <c r="R7" s="1" t="s">
        <v>61</v>
      </c>
      <c r="S7" s="1" t="s">
        <v>61</v>
      </c>
      <c r="T7" s="1" t="s">
        <v>62</v>
      </c>
      <c r="AR7" s="1" t="s">
        <v>52</v>
      </c>
      <c r="AS7" s="1" t="s">
        <v>52</v>
      </c>
      <c r="AU7" s="1" t="s">
        <v>72</v>
      </c>
      <c r="AV7">
        <v>6</v>
      </c>
    </row>
    <row r="8" spans="1:48" ht="30" customHeight="1" x14ac:dyDescent="0.3">
      <c r="A8" s="13" t="s">
        <v>64</v>
      </c>
      <c r="B8" s="13" t="s">
        <v>73</v>
      </c>
      <c r="C8" s="13" t="s">
        <v>59</v>
      </c>
      <c r="D8" s="11">
        <v>50</v>
      </c>
      <c r="E8" s="12"/>
      <c r="F8" s="12"/>
      <c r="G8" s="12"/>
      <c r="H8" s="12"/>
      <c r="I8" s="12"/>
      <c r="J8" s="12"/>
      <c r="K8" s="12"/>
      <c r="L8" s="12"/>
      <c r="M8" s="13" t="s">
        <v>52</v>
      </c>
      <c r="N8" s="1" t="s">
        <v>74</v>
      </c>
      <c r="O8" s="1" t="s">
        <v>52</v>
      </c>
      <c r="P8" s="1" t="s">
        <v>52</v>
      </c>
      <c r="Q8" s="1" t="s">
        <v>56</v>
      </c>
      <c r="R8" s="1" t="s">
        <v>61</v>
      </c>
      <c r="S8" s="1" t="s">
        <v>61</v>
      </c>
      <c r="T8" s="1" t="s">
        <v>62</v>
      </c>
      <c r="Y8">
        <v>2</v>
      </c>
      <c r="AR8" s="1" t="s">
        <v>52</v>
      </c>
      <c r="AS8" s="1" t="s">
        <v>52</v>
      </c>
      <c r="AU8" s="1" t="s">
        <v>75</v>
      </c>
      <c r="AV8">
        <v>7</v>
      </c>
    </row>
    <row r="9" spans="1:48" ht="30" customHeight="1" x14ac:dyDescent="0.3">
      <c r="A9" s="13" t="s">
        <v>76</v>
      </c>
      <c r="B9" s="13" t="s">
        <v>77</v>
      </c>
      <c r="C9" s="13" t="s">
        <v>70</v>
      </c>
      <c r="D9" s="11">
        <v>4</v>
      </c>
      <c r="E9" s="12"/>
      <c r="F9" s="12"/>
      <c r="G9" s="12"/>
      <c r="H9" s="12"/>
      <c r="I9" s="12"/>
      <c r="J9" s="12"/>
      <c r="K9" s="12"/>
      <c r="L9" s="12"/>
      <c r="M9" s="13" t="s">
        <v>52</v>
      </c>
      <c r="N9" s="1" t="s">
        <v>78</v>
      </c>
      <c r="O9" s="1" t="s">
        <v>52</v>
      </c>
      <c r="P9" s="1" t="s">
        <v>52</v>
      </c>
      <c r="Q9" s="1" t="s">
        <v>56</v>
      </c>
      <c r="R9" s="1" t="s">
        <v>61</v>
      </c>
      <c r="S9" s="1" t="s">
        <v>61</v>
      </c>
      <c r="T9" s="1" t="s">
        <v>62</v>
      </c>
      <c r="AR9" s="1" t="s">
        <v>52</v>
      </c>
      <c r="AS9" s="1" t="s">
        <v>52</v>
      </c>
      <c r="AU9" s="1" t="s">
        <v>79</v>
      </c>
      <c r="AV9">
        <v>9</v>
      </c>
    </row>
    <row r="10" spans="1:48" ht="30" customHeight="1" x14ac:dyDescent="0.3">
      <c r="A10" s="13" t="s">
        <v>80</v>
      </c>
      <c r="B10" s="13" t="s">
        <v>81</v>
      </c>
      <c r="C10" s="13" t="s">
        <v>70</v>
      </c>
      <c r="D10" s="11">
        <v>2</v>
      </c>
      <c r="E10" s="12"/>
      <c r="F10" s="12"/>
      <c r="G10" s="12"/>
      <c r="H10" s="12"/>
      <c r="I10" s="12"/>
      <c r="J10" s="12"/>
      <c r="K10" s="12"/>
      <c r="L10" s="12"/>
      <c r="M10" s="13" t="s">
        <v>52</v>
      </c>
      <c r="N10" s="1" t="s">
        <v>82</v>
      </c>
      <c r="O10" s="1" t="s">
        <v>52</v>
      </c>
      <c r="P10" s="1" t="s">
        <v>52</v>
      </c>
      <c r="Q10" s="1" t="s">
        <v>56</v>
      </c>
      <c r="R10" s="1" t="s">
        <v>61</v>
      </c>
      <c r="S10" s="1" t="s">
        <v>61</v>
      </c>
      <c r="T10" s="1" t="s">
        <v>62</v>
      </c>
      <c r="AR10" s="1" t="s">
        <v>52</v>
      </c>
      <c r="AS10" s="1" t="s">
        <v>52</v>
      </c>
      <c r="AU10" s="1" t="s">
        <v>83</v>
      </c>
      <c r="AV10">
        <v>10</v>
      </c>
    </row>
    <row r="11" spans="1:48" ht="30" customHeight="1" x14ac:dyDescent="0.3">
      <c r="A11" s="13" t="s">
        <v>84</v>
      </c>
      <c r="B11" s="13" t="s">
        <v>85</v>
      </c>
      <c r="C11" s="13" t="s">
        <v>86</v>
      </c>
      <c r="D11" s="11">
        <v>4</v>
      </c>
      <c r="E11" s="12"/>
      <c r="F11" s="12"/>
      <c r="G11" s="12"/>
      <c r="H11" s="12"/>
      <c r="I11" s="12"/>
      <c r="J11" s="12"/>
      <c r="K11" s="12"/>
      <c r="L11" s="12"/>
      <c r="M11" s="13" t="s">
        <v>87</v>
      </c>
      <c r="N11" s="1" t="s">
        <v>88</v>
      </c>
      <c r="O11" s="1" t="s">
        <v>52</v>
      </c>
      <c r="P11" s="1" t="s">
        <v>52</v>
      </c>
      <c r="Q11" s="1" t="s">
        <v>56</v>
      </c>
      <c r="R11" s="1" t="s">
        <v>62</v>
      </c>
      <c r="S11" s="1" t="s">
        <v>61</v>
      </c>
      <c r="T11" s="1" t="s">
        <v>61</v>
      </c>
      <c r="AR11" s="1" t="s">
        <v>52</v>
      </c>
      <c r="AS11" s="1" t="s">
        <v>52</v>
      </c>
      <c r="AU11" s="1" t="s">
        <v>89</v>
      </c>
      <c r="AV11">
        <v>11</v>
      </c>
    </row>
    <row r="12" spans="1:48" ht="30" customHeight="1" x14ac:dyDescent="0.3">
      <c r="A12" s="13" t="s">
        <v>90</v>
      </c>
      <c r="B12" s="13" t="s">
        <v>91</v>
      </c>
      <c r="C12" s="13" t="s">
        <v>59</v>
      </c>
      <c r="D12" s="11">
        <v>1192</v>
      </c>
      <c r="E12" s="12"/>
      <c r="F12" s="12"/>
      <c r="G12" s="12"/>
      <c r="H12" s="12"/>
      <c r="I12" s="12"/>
      <c r="J12" s="12"/>
      <c r="K12" s="12"/>
      <c r="L12" s="12"/>
      <c r="M12" s="13" t="s">
        <v>52</v>
      </c>
      <c r="N12" s="1" t="s">
        <v>92</v>
      </c>
      <c r="O12" s="1" t="s">
        <v>52</v>
      </c>
      <c r="P12" s="1" t="s">
        <v>52</v>
      </c>
      <c r="Q12" s="1" t="s">
        <v>56</v>
      </c>
      <c r="R12" s="1" t="s">
        <v>61</v>
      </c>
      <c r="S12" s="1" t="s">
        <v>61</v>
      </c>
      <c r="T12" s="1" t="s">
        <v>62</v>
      </c>
      <c r="Y12">
        <v>2</v>
      </c>
      <c r="AR12" s="1" t="s">
        <v>52</v>
      </c>
      <c r="AS12" s="1" t="s">
        <v>52</v>
      </c>
      <c r="AU12" s="1" t="s">
        <v>93</v>
      </c>
      <c r="AV12">
        <v>12</v>
      </c>
    </row>
    <row r="13" spans="1:48" ht="30" customHeight="1" x14ac:dyDescent="0.3">
      <c r="A13" s="13" t="s">
        <v>90</v>
      </c>
      <c r="B13" s="13" t="s">
        <v>94</v>
      </c>
      <c r="C13" s="13" t="s">
        <v>59</v>
      </c>
      <c r="D13" s="11">
        <v>131</v>
      </c>
      <c r="E13" s="12"/>
      <c r="F13" s="12"/>
      <c r="G13" s="12"/>
      <c r="H13" s="12"/>
      <c r="I13" s="12"/>
      <c r="J13" s="12"/>
      <c r="K13" s="12"/>
      <c r="L13" s="12"/>
      <c r="M13" s="13" t="s">
        <v>52</v>
      </c>
      <c r="N13" s="1" t="s">
        <v>95</v>
      </c>
      <c r="O13" s="1" t="s">
        <v>52</v>
      </c>
      <c r="P13" s="1" t="s">
        <v>52</v>
      </c>
      <c r="Q13" s="1" t="s">
        <v>56</v>
      </c>
      <c r="R13" s="1" t="s">
        <v>61</v>
      </c>
      <c r="S13" s="1" t="s">
        <v>61</v>
      </c>
      <c r="T13" s="1" t="s">
        <v>62</v>
      </c>
      <c r="Y13">
        <v>2</v>
      </c>
      <c r="AR13" s="1" t="s">
        <v>52</v>
      </c>
      <c r="AS13" s="1" t="s">
        <v>52</v>
      </c>
      <c r="AU13" s="1" t="s">
        <v>96</v>
      </c>
      <c r="AV13">
        <v>13</v>
      </c>
    </row>
    <row r="14" spans="1:48" ht="30" customHeight="1" x14ac:dyDescent="0.3">
      <c r="A14" s="13" t="s">
        <v>97</v>
      </c>
      <c r="B14" s="13" t="s">
        <v>98</v>
      </c>
      <c r="C14" s="13" t="s">
        <v>59</v>
      </c>
      <c r="D14" s="11">
        <v>424</v>
      </c>
      <c r="E14" s="12"/>
      <c r="F14" s="12"/>
      <c r="G14" s="12"/>
      <c r="H14" s="12"/>
      <c r="I14" s="12"/>
      <c r="J14" s="12"/>
      <c r="K14" s="12"/>
      <c r="L14" s="12"/>
      <c r="M14" s="13" t="s">
        <v>52</v>
      </c>
      <c r="N14" s="1" t="s">
        <v>99</v>
      </c>
      <c r="O14" s="1" t="s">
        <v>52</v>
      </c>
      <c r="P14" s="1" t="s">
        <v>52</v>
      </c>
      <c r="Q14" s="1" t="s">
        <v>56</v>
      </c>
      <c r="R14" s="1" t="s">
        <v>61</v>
      </c>
      <c r="S14" s="1" t="s">
        <v>61</v>
      </c>
      <c r="T14" s="1" t="s">
        <v>62</v>
      </c>
      <c r="X14">
        <v>1</v>
      </c>
      <c r="Y14">
        <v>2</v>
      </c>
      <c r="AR14" s="1" t="s">
        <v>52</v>
      </c>
      <c r="AS14" s="1" t="s">
        <v>52</v>
      </c>
      <c r="AU14" s="1" t="s">
        <v>100</v>
      </c>
      <c r="AV14">
        <v>14</v>
      </c>
    </row>
    <row r="15" spans="1:48" ht="30" customHeight="1" x14ac:dyDescent="0.3">
      <c r="A15" s="13" t="s">
        <v>97</v>
      </c>
      <c r="B15" s="13" t="s">
        <v>101</v>
      </c>
      <c r="C15" s="13" t="s">
        <v>59</v>
      </c>
      <c r="D15" s="11">
        <v>290</v>
      </c>
      <c r="E15" s="12"/>
      <c r="F15" s="12"/>
      <c r="G15" s="12"/>
      <c r="H15" s="12"/>
      <c r="I15" s="12"/>
      <c r="J15" s="12"/>
      <c r="K15" s="12"/>
      <c r="L15" s="12"/>
      <c r="M15" s="13" t="s">
        <v>52</v>
      </c>
      <c r="N15" s="1" t="s">
        <v>102</v>
      </c>
      <c r="O15" s="1" t="s">
        <v>52</v>
      </c>
      <c r="P15" s="1" t="s">
        <v>52</v>
      </c>
      <c r="Q15" s="1" t="s">
        <v>56</v>
      </c>
      <c r="R15" s="1" t="s">
        <v>61</v>
      </c>
      <c r="S15" s="1" t="s">
        <v>61</v>
      </c>
      <c r="T15" s="1" t="s">
        <v>62</v>
      </c>
      <c r="X15">
        <v>1</v>
      </c>
      <c r="Y15">
        <v>2</v>
      </c>
      <c r="AR15" s="1" t="s">
        <v>52</v>
      </c>
      <c r="AS15" s="1" t="s">
        <v>52</v>
      </c>
      <c r="AU15" s="1" t="s">
        <v>103</v>
      </c>
      <c r="AV15">
        <v>15</v>
      </c>
    </row>
    <row r="16" spans="1:48" ht="30" customHeight="1" x14ac:dyDescent="0.3">
      <c r="A16" s="13" t="s">
        <v>97</v>
      </c>
      <c r="B16" s="13" t="s">
        <v>104</v>
      </c>
      <c r="C16" s="13" t="s">
        <v>59</v>
      </c>
      <c r="D16" s="11">
        <v>124</v>
      </c>
      <c r="E16" s="12"/>
      <c r="F16" s="12"/>
      <c r="G16" s="12"/>
      <c r="H16" s="12"/>
      <c r="I16" s="12"/>
      <c r="J16" s="12"/>
      <c r="K16" s="12"/>
      <c r="L16" s="12"/>
      <c r="M16" s="13" t="s">
        <v>52</v>
      </c>
      <c r="N16" s="1" t="s">
        <v>105</v>
      </c>
      <c r="O16" s="1" t="s">
        <v>52</v>
      </c>
      <c r="P16" s="1" t="s">
        <v>52</v>
      </c>
      <c r="Q16" s="1" t="s">
        <v>56</v>
      </c>
      <c r="R16" s="1" t="s">
        <v>61</v>
      </c>
      <c r="S16" s="1" t="s">
        <v>61</v>
      </c>
      <c r="T16" s="1" t="s">
        <v>62</v>
      </c>
      <c r="X16">
        <v>1</v>
      </c>
      <c r="Y16">
        <v>2</v>
      </c>
      <c r="AR16" s="1" t="s">
        <v>52</v>
      </c>
      <c r="AS16" s="1" t="s">
        <v>52</v>
      </c>
      <c r="AU16" s="1" t="s">
        <v>106</v>
      </c>
      <c r="AV16">
        <v>8</v>
      </c>
    </row>
    <row r="17" spans="1:48" ht="30" customHeight="1" x14ac:dyDescent="0.3">
      <c r="A17" s="13" t="s">
        <v>107</v>
      </c>
      <c r="B17" s="13" t="s">
        <v>108</v>
      </c>
      <c r="C17" s="13" t="s">
        <v>59</v>
      </c>
      <c r="D17" s="11">
        <v>56</v>
      </c>
      <c r="E17" s="12"/>
      <c r="F17" s="12"/>
      <c r="G17" s="12"/>
      <c r="H17" s="12"/>
      <c r="I17" s="12"/>
      <c r="J17" s="12"/>
      <c r="K17" s="12"/>
      <c r="L17" s="12"/>
      <c r="M17" s="13" t="s">
        <v>52</v>
      </c>
      <c r="N17" s="1" t="s">
        <v>109</v>
      </c>
      <c r="O17" s="1" t="s">
        <v>52</v>
      </c>
      <c r="P17" s="1" t="s">
        <v>52</v>
      </c>
      <c r="Q17" s="1" t="s">
        <v>56</v>
      </c>
      <c r="R17" s="1" t="s">
        <v>61</v>
      </c>
      <c r="S17" s="1" t="s">
        <v>61</v>
      </c>
      <c r="T17" s="1" t="s">
        <v>62</v>
      </c>
      <c r="X17">
        <v>1</v>
      </c>
      <c r="Y17">
        <v>2</v>
      </c>
      <c r="AR17" s="1" t="s">
        <v>52</v>
      </c>
      <c r="AS17" s="1" t="s">
        <v>52</v>
      </c>
      <c r="AU17" s="1" t="s">
        <v>110</v>
      </c>
      <c r="AV17">
        <v>53</v>
      </c>
    </row>
    <row r="18" spans="1:48" ht="30" customHeight="1" x14ac:dyDescent="0.3">
      <c r="A18" s="13" t="s">
        <v>107</v>
      </c>
      <c r="B18" s="13" t="s">
        <v>111</v>
      </c>
      <c r="C18" s="13" t="s">
        <v>59</v>
      </c>
      <c r="D18" s="11">
        <v>56</v>
      </c>
      <c r="E18" s="12"/>
      <c r="F18" s="12"/>
      <c r="G18" s="12"/>
      <c r="H18" s="12"/>
      <c r="I18" s="12"/>
      <c r="J18" s="12"/>
      <c r="K18" s="12"/>
      <c r="L18" s="12"/>
      <c r="M18" s="13" t="s">
        <v>52</v>
      </c>
      <c r="N18" s="1" t="s">
        <v>112</v>
      </c>
      <c r="O18" s="1" t="s">
        <v>52</v>
      </c>
      <c r="P18" s="1" t="s">
        <v>52</v>
      </c>
      <c r="Q18" s="1" t="s">
        <v>56</v>
      </c>
      <c r="R18" s="1" t="s">
        <v>61</v>
      </c>
      <c r="S18" s="1" t="s">
        <v>61</v>
      </c>
      <c r="T18" s="1" t="s">
        <v>62</v>
      </c>
      <c r="X18">
        <v>1</v>
      </c>
      <c r="Y18">
        <v>2</v>
      </c>
      <c r="AR18" s="1" t="s">
        <v>52</v>
      </c>
      <c r="AS18" s="1" t="s">
        <v>52</v>
      </c>
      <c r="AU18" s="1" t="s">
        <v>113</v>
      </c>
      <c r="AV18">
        <v>54</v>
      </c>
    </row>
    <row r="19" spans="1:48" ht="30" customHeight="1" x14ac:dyDescent="0.3">
      <c r="A19" s="13" t="s">
        <v>107</v>
      </c>
      <c r="B19" s="13" t="s">
        <v>114</v>
      </c>
      <c r="C19" s="13" t="s">
        <v>59</v>
      </c>
      <c r="D19" s="11">
        <v>56</v>
      </c>
      <c r="E19" s="12"/>
      <c r="F19" s="12"/>
      <c r="G19" s="12"/>
      <c r="H19" s="12"/>
      <c r="I19" s="12"/>
      <c r="J19" s="12"/>
      <c r="K19" s="12"/>
      <c r="L19" s="12"/>
      <c r="M19" s="13" t="s">
        <v>52</v>
      </c>
      <c r="N19" s="1" t="s">
        <v>115</v>
      </c>
      <c r="O19" s="1" t="s">
        <v>52</v>
      </c>
      <c r="P19" s="1" t="s">
        <v>52</v>
      </c>
      <c r="Q19" s="1" t="s">
        <v>56</v>
      </c>
      <c r="R19" s="1" t="s">
        <v>61</v>
      </c>
      <c r="S19" s="1" t="s">
        <v>61</v>
      </c>
      <c r="T19" s="1" t="s">
        <v>62</v>
      </c>
      <c r="X19">
        <v>1</v>
      </c>
      <c r="Y19">
        <v>2</v>
      </c>
      <c r="AR19" s="1" t="s">
        <v>52</v>
      </c>
      <c r="AS19" s="1" t="s">
        <v>52</v>
      </c>
      <c r="AU19" s="1" t="s">
        <v>116</v>
      </c>
      <c r="AV19">
        <v>55</v>
      </c>
    </row>
    <row r="20" spans="1:48" ht="30" customHeight="1" x14ac:dyDescent="0.3">
      <c r="A20" s="13" t="s">
        <v>117</v>
      </c>
      <c r="B20" s="13" t="s">
        <v>118</v>
      </c>
      <c r="C20" s="13" t="s">
        <v>119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3" t="s">
        <v>52</v>
      </c>
      <c r="N20" s="1" t="s">
        <v>120</v>
      </c>
      <c r="O20" s="1" t="s">
        <v>52</v>
      </c>
      <c r="P20" s="1" t="s">
        <v>52</v>
      </c>
      <c r="Q20" s="1" t="s">
        <v>56</v>
      </c>
      <c r="R20" s="1" t="s">
        <v>61</v>
      </c>
      <c r="S20" s="1" t="s">
        <v>61</v>
      </c>
      <c r="T20" s="1" t="s">
        <v>61</v>
      </c>
      <c r="U20">
        <v>0</v>
      </c>
      <c r="V20">
        <v>0</v>
      </c>
      <c r="W20">
        <v>0.4</v>
      </c>
      <c r="AR20" s="1" t="s">
        <v>52</v>
      </c>
      <c r="AS20" s="1" t="s">
        <v>52</v>
      </c>
      <c r="AU20" s="1" t="s">
        <v>121</v>
      </c>
      <c r="AV20">
        <v>65</v>
      </c>
    </row>
    <row r="21" spans="1:48" ht="30" customHeight="1" x14ac:dyDescent="0.3">
      <c r="A21" s="13" t="s">
        <v>122</v>
      </c>
      <c r="B21" s="13" t="s">
        <v>123</v>
      </c>
      <c r="C21" s="13" t="s">
        <v>119</v>
      </c>
      <c r="D21" s="11">
        <v>1</v>
      </c>
      <c r="E21" s="12"/>
      <c r="F21" s="12"/>
      <c r="G21" s="12"/>
      <c r="H21" s="12"/>
      <c r="I21" s="12"/>
      <c r="J21" s="12"/>
      <c r="K21" s="12"/>
      <c r="L21" s="12"/>
      <c r="M21" s="13" t="s">
        <v>52</v>
      </c>
      <c r="N21" s="1" t="s">
        <v>124</v>
      </c>
      <c r="O21" s="1" t="s">
        <v>52</v>
      </c>
      <c r="P21" s="1" t="s">
        <v>52</v>
      </c>
      <c r="Q21" s="1" t="s">
        <v>56</v>
      </c>
      <c r="R21" s="1" t="s">
        <v>61</v>
      </c>
      <c r="S21" s="1" t="s">
        <v>61</v>
      </c>
      <c r="T21" s="1" t="s">
        <v>61</v>
      </c>
      <c r="U21">
        <v>0</v>
      </c>
      <c r="V21">
        <v>0</v>
      </c>
      <c r="W21">
        <v>0.02</v>
      </c>
      <c r="AR21" s="1" t="s">
        <v>52</v>
      </c>
      <c r="AS21" s="1" t="s">
        <v>52</v>
      </c>
      <c r="AU21" s="1" t="s">
        <v>125</v>
      </c>
      <c r="AV21">
        <v>63</v>
      </c>
    </row>
    <row r="22" spans="1:48" ht="30" customHeight="1" x14ac:dyDescent="0.3">
      <c r="A22" s="13" t="s">
        <v>126</v>
      </c>
      <c r="B22" s="13" t="s">
        <v>127</v>
      </c>
      <c r="C22" s="13" t="s">
        <v>70</v>
      </c>
      <c r="D22" s="11">
        <v>13</v>
      </c>
      <c r="E22" s="12"/>
      <c r="F22" s="12"/>
      <c r="G22" s="12"/>
      <c r="H22" s="12"/>
      <c r="I22" s="12"/>
      <c r="J22" s="12"/>
      <c r="K22" s="12"/>
      <c r="L22" s="12"/>
      <c r="M22" s="13" t="s">
        <v>52</v>
      </c>
      <c r="N22" s="1" t="s">
        <v>128</v>
      </c>
      <c r="O22" s="1" t="s">
        <v>52</v>
      </c>
      <c r="P22" s="1" t="s">
        <v>52</v>
      </c>
      <c r="Q22" s="1" t="s">
        <v>56</v>
      </c>
      <c r="R22" s="1" t="s">
        <v>61</v>
      </c>
      <c r="S22" s="1" t="s">
        <v>61</v>
      </c>
      <c r="T22" s="1" t="s">
        <v>62</v>
      </c>
      <c r="AR22" s="1" t="s">
        <v>52</v>
      </c>
      <c r="AS22" s="1" t="s">
        <v>52</v>
      </c>
      <c r="AU22" s="1" t="s">
        <v>129</v>
      </c>
      <c r="AV22">
        <v>16</v>
      </c>
    </row>
    <row r="23" spans="1:48" ht="30" customHeight="1" x14ac:dyDescent="0.3">
      <c r="A23" s="13" t="s">
        <v>80</v>
      </c>
      <c r="B23" s="13" t="s">
        <v>130</v>
      </c>
      <c r="C23" s="13" t="s">
        <v>70</v>
      </c>
      <c r="D23" s="11">
        <v>11</v>
      </c>
      <c r="E23" s="12"/>
      <c r="F23" s="12"/>
      <c r="G23" s="12"/>
      <c r="H23" s="12"/>
      <c r="I23" s="12"/>
      <c r="J23" s="12"/>
      <c r="K23" s="12"/>
      <c r="L23" s="12"/>
      <c r="M23" s="13" t="s">
        <v>52</v>
      </c>
      <c r="N23" s="1" t="s">
        <v>131</v>
      </c>
      <c r="O23" s="1" t="s">
        <v>52</v>
      </c>
      <c r="P23" s="1" t="s">
        <v>52</v>
      </c>
      <c r="Q23" s="1" t="s">
        <v>56</v>
      </c>
      <c r="R23" s="1" t="s">
        <v>61</v>
      </c>
      <c r="S23" s="1" t="s">
        <v>61</v>
      </c>
      <c r="T23" s="1" t="s">
        <v>62</v>
      </c>
      <c r="AR23" s="1" t="s">
        <v>52</v>
      </c>
      <c r="AS23" s="1" t="s">
        <v>52</v>
      </c>
      <c r="AU23" s="1" t="s">
        <v>132</v>
      </c>
      <c r="AV23">
        <v>17</v>
      </c>
    </row>
    <row r="24" spans="1:48" ht="30" customHeight="1" x14ac:dyDescent="0.3">
      <c r="A24" s="13" t="s">
        <v>133</v>
      </c>
      <c r="B24" s="13" t="s">
        <v>134</v>
      </c>
      <c r="C24" s="13" t="s">
        <v>135</v>
      </c>
      <c r="D24" s="11" t="e">
        <f>#REF!</f>
        <v>#REF!</v>
      </c>
      <c r="E24" s="12"/>
      <c r="F24" s="12"/>
      <c r="G24" s="12"/>
      <c r="H24" s="12"/>
      <c r="I24" s="12"/>
      <c r="J24" s="12"/>
      <c r="K24" s="12"/>
      <c r="L24" s="12"/>
      <c r="M24" s="13" t="s">
        <v>52</v>
      </c>
      <c r="N24" s="1" t="s">
        <v>136</v>
      </c>
      <c r="O24" s="1" t="s">
        <v>52</v>
      </c>
      <c r="P24" s="1" t="s">
        <v>52</v>
      </c>
      <c r="Q24" s="1" t="s">
        <v>56</v>
      </c>
      <c r="R24" s="1" t="s">
        <v>61</v>
      </c>
      <c r="S24" s="1" t="s">
        <v>61</v>
      </c>
      <c r="T24" s="1" t="s">
        <v>62</v>
      </c>
      <c r="Z24">
        <v>3</v>
      </c>
      <c r="AR24" s="1" t="s">
        <v>52</v>
      </c>
      <c r="AS24" s="1" t="s">
        <v>52</v>
      </c>
      <c r="AU24" s="1" t="s">
        <v>137</v>
      </c>
      <c r="AV24">
        <v>56</v>
      </c>
    </row>
    <row r="25" spans="1:48" ht="30" customHeight="1" x14ac:dyDescent="0.3">
      <c r="A25" s="13" t="s">
        <v>138</v>
      </c>
      <c r="B25" s="13" t="s">
        <v>134</v>
      </c>
      <c r="C25" s="13" t="s">
        <v>135</v>
      </c>
      <c r="D25" s="11" t="e">
        <f>#REF!</f>
        <v>#REF!</v>
      </c>
      <c r="E25" s="12"/>
      <c r="F25" s="12"/>
      <c r="G25" s="12"/>
      <c r="H25" s="12"/>
      <c r="I25" s="12"/>
      <c r="J25" s="12"/>
      <c r="K25" s="12"/>
      <c r="L25" s="12"/>
      <c r="M25" s="13" t="s">
        <v>52</v>
      </c>
      <c r="N25" s="1" t="s">
        <v>139</v>
      </c>
      <c r="O25" s="1" t="s">
        <v>52</v>
      </c>
      <c r="P25" s="1" t="s">
        <v>52</v>
      </c>
      <c r="Q25" s="1" t="s">
        <v>56</v>
      </c>
      <c r="R25" s="1" t="s">
        <v>61</v>
      </c>
      <c r="S25" s="1" t="s">
        <v>61</v>
      </c>
      <c r="T25" s="1" t="s">
        <v>62</v>
      </c>
      <c r="Z25">
        <v>3</v>
      </c>
      <c r="AR25" s="1" t="s">
        <v>52</v>
      </c>
      <c r="AS25" s="1" t="s">
        <v>52</v>
      </c>
      <c r="AU25" s="1" t="s">
        <v>140</v>
      </c>
      <c r="AV25">
        <v>57</v>
      </c>
    </row>
    <row r="26" spans="1:48" ht="30" customHeight="1" x14ac:dyDescent="0.3">
      <c r="A26" s="13" t="s">
        <v>141</v>
      </c>
      <c r="B26" s="13" t="s">
        <v>134</v>
      </c>
      <c r="C26" s="13" t="s">
        <v>135</v>
      </c>
      <c r="D26" s="11" t="e">
        <f>#REF!</f>
        <v>#REF!</v>
      </c>
      <c r="E26" s="12"/>
      <c r="F26" s="12"/>
      <c r="G26" s="12"/>
      <c r="H26" s="12"/>
      <c r="I26" s="12"/>
      <c r="J26" s="12"/>
      <c r="K26" s="12"/>
      <c r="L26" s="12"/>
      <c r="M26" s="13" t="s">
        <v>52</v>
      </c>
      <c r="N26" s="1" t="s">
        <v>142</v>
      </c>
      <c r="O26" s="1" t="s">
        <v>52</v>
      </c>
      <c r="P26" s="1" t="s">
        <v>52</v>
      </c>
      <c r="Q26" s="1" t="s">
        <v>56</v>
      </c>
      <c r="R26" s="1" t="s">
        <v>61</v>
      </c>
      <c r="S26" s="1" t="s">
        <v>61</v>
      </c>
      <c r="T26" s="1" t="s">
        <v>62</v>
      </c>
      <c r="Z26">
        <v>3</v>
      </c>
      <c r="AR26" s="1" t="s">
        <v>52</v>
      </c>
      <c r="AS26" s="1" t="s">
        <v>52</v>
      </c>
      <c r="AU26" s="1" t="s">
        <v>143</v>
      </c>
      <c r="AV26">
        <v>58</v>
      </c>
    </row>
    <row r="27" spans="1:48" ht="30" customHeight="1" x14ac:dyDescent="0.3">
      <c r="A27" s="13" t="s">
        <v>144</v>
      </c>
      <c r="B27" s="13" t="s">
        <v>134</v>
      </c>
      <c r="C27" s="13" t="s">
        <v>135</v>
      </c>
      <c r="D27" s="11" t="e">
        <f>#REF!</f>
        <v>#REF!</v>
      </c>
      <c r="E27" s="12"/>
      <c r="F27" s="12"/>
      <c r="G27" s="12"/>
      <c r="H27" s="12"/>
      <c r="I27" s="12"/>
      <c r="J27" s="12"/>
      <c r="K27" s="12"/>
      <c r="L27" s="12"/>
      <c r="M27" s="13" t="s">
        <v>52</v>
      </c>
      <c r="N27" s="1" t="s">
        <v>145</v>
      </c>
      <c r="O27" s="1" t="s">
        <v>52</v>
      </c>
      <c r="P27" s="1" t="s">
        <v>52</v>
      </c>
      <c r="Q27" s="1" t="s">
        <v>56</v>
      </c>
      <c r="R27" s="1" t="s">
        <v>61</v>
      </c>
      <c r="S27" s="1" t="s">
        <v>61</v>
      </c>
      <c r="T27" s="1" t="s">
        <v>62</v>
      </c>
      <c r="Z27">
        <v>3</v>
      </c>
      <c r="AR27" s="1" t="s">
        <v>52</v>
      </c>
      <c r="AS27" s="1" t="s">
        <v>52</v>
      </c>
      <c r="AU27" s="1" t="s">
        <v>146</v>
      </c>
      <c r="AV27">
        <v>59</v>
      </c>
    </row>
    <row r="28" spans="1:48" ht="30" customHeight="1" x14ac:dyDescent="0.3">
      <c r="A28" s="13" t="s">
        <v>147</v>
      </c>
      <c r="B28" s="13" t="s">
        <v>148</v>
      </c>
      <c r="C28" s="13" t="s">
        <v>135</v>
      </c>
      <c r="D28" s="11" t="e">
        <f>#REF!</f>
        <v>#REF!</v>
      </c>
      <c r="E28" s="12"/>
      <c r="F28" s="12"/>
      <c r="G28" s="12"/>
      <c r="H28" s="12"/>
      <c r="I28" s="12"/>
      <c r="J28" s="12"/>
      <c r="K28" s="12"/>
      <c r="L28" s="12"/>
      <c r="M28" s="13" t="s">
        <v>52</v>
      </c>
      <c r="N28" s="1" t="s">
        <v>149</v>
      </c>
      <c r="O28" s="1" t="s">
        <v>52</v>
      </c>
      <c r="P28" s="1" t="s">
        <v>52</v>
      </c>
      <c r="Q28" s="1" t="s">
        <v>56</v>
      </c>
      <c r="R28" s="1" t="s">
        <v>61</v>
      </c>
      <c r="S28" s="1" t="s">
        <v>61</v>
      </c>
      <c r="T28" s="1" t="s">
        <v>62</v>
      </c>
      <c r="Z28">
        <v>3</v>
      </c>
      <c r="AR28" s="1" t="s">
        <v>52</v>
      </c>
      <c r="AS28" s="1" t="s">
        <v>52</v>
      </c>
      <c r="AU28" s="1" t="s">
        <v>150</v>
      </c>
      <c r="AV28">
        <v>60</v>
      </c>
    </row>
    <row r="29" spans="1:48" ht="30" customHeight="1" x14ac:dyDescent="0.3">
      <c r="A29" s="13" t="s">
        <v>151</v>
      </c>
      <c r="B29" s="13" t="s">
        <v>152</v>
      </c>
      <c r="C29" s="13" t="s">
        <v>119</v>
      </c>
      <c r="D29" s="11">
        <v>1</v>
      </c>
      <c r="E29" s="12"/>
      <c r="F29" s="12"/>
      <c r="G29" s="12"/>
      <c r="H29" s="12"/>
      <c r="I29" s="12"/>
      <c r="J29" s="12"/>
      <c r="K29" s="12"/>
      <c r="L29" s="12"/>
      <c r="M29" s="13" t="s">
        <v>52</v>
      </c>
      <c r="N29" s="1" t="s">
        <v>153</v>
      </c>
      <c r="O29" s="1" t="s">
        <v>52</v>
      </c>
      <c r="P29" s="1" t="s">
        <v>52</v>
      </c>
      <c r="Q29" s="1" t="s">
        <v>56</v>
      </c>
      <c r="R29" s="1" t="s">
        <v>61</v>
      </c>
      <c r="S29" s="1" t="s">
        <v>61</v>
      </c>
      <c r="T29" s="1" t="s">
        <v>61</v>
      </c>
      <c r="U29">
        <v>1</v>
      </c>
      <c r="V29">
        <v>0</v>
      </c>
      <c r="W29">
        <v>0.03</v>
      </c>
      <c r="AR29" s="1" t="s">
        <v>52</v>
      </c>
      <c r="AS29" s="1" t="s">
        <v>52</v>
      </c>
      <c r="AU29" s="1" t="s">
        <v>154</v>
      </c>
      <c r="AV29">
        <v>64</v>
      </c>
    </row>
    <row r="30" spans="1:48" ht="30" customHeight="1" x14ac:dyDescent="0.3">
      <c r="A30" s="11"/>
      <c r="B30" s="11"/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56</v>
      </c>
    </row>
    <row r="31" spans="1:48" ht="30" customHeight="1" x14ac:dyDescent="0.3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56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56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56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56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56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56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56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56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56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56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56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56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56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56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56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56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56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56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56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56</v>
      </c>
    </row>
    <row r="51" spans="1:48" ht="30" customHeight="1" x14ac:dyDescent="0.3">
      <c r="A51" s="13" t="s">
        <v>155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156</v>
      </c>
    </row>
    <row r="52" spans="1:48" ht="30" customHeight="1" x14ac:dyDescent="0.3">
      <c r="A52" s="13" t="s">
        <v>157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158</v>
      </c>
    </row>
    <row r="53" spans="1:48" ht="30" customHeight="1" x14ac:dyDescent="0.3">
      <c r="A53" s="13" t="s">
        <v>90</v>
      </c>
      <c r="B53" s="13" t="s">
        <v>159</v>
      </c>
      <c r="C53" s="13" t="s">
        <v>59</v>
      </c>
      <c r="D53" s="11">
        <v>1006</v>
      </c>
      <c r="E53" s="12"/>
      <c r="F53" s="12"/>
      <c r="G53" s="12"/>
      <c r="H53" s="12"/>
      <c r="I53" s="12"/>
      <c r="J53" s="12"/>
      <c r="K53" s="12"/>
      <c r="L53" s="12"/>
      <c r="M53" s="13" t="s">
        <v>52</v>
      </c>
      <c r="N53" s="1" t="s">
        <v>160</v>
      </c>
      <c r="O53" s="1" t="s">
        <v>52</v>
      </c>
      <c r="P53" s="1" t="s">
        <v>52</v>
      </c>
      <c r="Q53" s="1" t="s">
        <v>158</v>
      </c>
      <c r="R53" s="1" t="s">
        <v>61</v>
      </c>
      <c r="S53" s="1" t="s">
        <v>61</v>
      </c>
      <c r="T53" s="1" t="s">
        <v>62</v>
      </c>
      <c r="Z53">
        <v>3</v>
      </c>
      <c r="AR53" s="1" t="s">
        <v>52</v>
      </c>
      <c r="AS53" s="1" t="s">
        <v>52</v>
      </c>
      <c r="AU53" s="1" t="s">
        <v>161</v>
      </c>
      <c r="AV53">
        <v>19</v>
      </c>
    </row>
    <row r="54" spans="1:48" ht="30" customHeight="1" x14ac:dyDescent="0.3">
      <c r="A54" s="13" t="s">
        <v>68</v>
      </c>
      <c r="B54" s="13" t="s">
        <v>162</v>
      </c>
      <c r="C54" s="13" t="s">
        <v>70</v>
      </c>
      <c r="D54" s="11">
        <v>17</v>
      </c>
      <c r="E54" s="12"/>
      <c r="F54" s="12"/>
      <c r="G54" s="12"/>
      <c r="H54" s="12"/>
      <c r="I54" s="12"/>
      <c r="J54" s="12"/>
      <c r="K54" s="12"/>
      <c r="L54" s="12"/>
      <c r="M54" s="13" t="s">
        <v>52</v>
      </c>
      <c r="N54" s="1" t="s">
        <v>163</v>
      </c>
      <c r="O54" s="1" t="s">
        <v>52</v>
      </c>
      <c r="P54" s="1" t="s">
        <v>52</v>
      </c>
      <c r="Q54" s="1" t="s">
        <v>158</v>
      </c>
      <c r="R54" s="1" t="s">
        <v>61</v>
      </c>
      <c r="S54" s="1" t="s">
        <v>61</v>
      </c>
      <c r="T54" s="1" t="s">
        <v>62</v>
      </c>
      <c r="AR54" s="1" t="s">
        <v>52</v>
      </c>
      <c r="AS54" s="1" t="s">
        <v>52</v>
      </c>
      <c r="AU54" s="1" t="s">
        <v>164</v>
      </c>
      <c r="AV54">
        <v>21</v>
      </c>
    </row>
    <row r="55" spans="1:48" ht="30" customHeight="1" x14ac:dyDescent="0.3">
      <c r="A55" s="13" t="s">
        <v>165</v>
      </c>
      <c r="B55" s="13" t="s">
        <v>166</v>
      </c>
      <c r="C55" s="13" t="s">
        <v>59</v>
      </c>
      <c r="D55" s="11">
        <v>38</v>
      </c>
      <c r="E55" s="12"/>
      <c r="F55" s="12"/>
      <c r="G55" s="12"/>
      <c r="H55" s="12"/>
      <c r="I55" s="12"/>
      <c r="J55" s="12"/>
      <c r="K55" s="12"/>
      <c r="L55" s="12"/>
      <c r="M55" s="13" t="s">
        <v>52</v>
      </c>
      <c r="N55" s="1" t="s">
        <v>167</v>
      </c>
      <c r="O55" s="1" t="s">
        <v>52</v>
      </c>
      <c r="P55" s="1" t="s">
        <v>52</v>
      </c>
      <c r="Q55" s="1" t="s">
        <v>158</v>
      </c>
      <c r="R55" s="1" t="s">
        <v>61</v>
      </c>
      <c r="S55" s="1" t="s">
        <v>61</v>
      </c>
      <c r="T55" s="1" t="s">
        <v>62</v>
      </c>
      <c r="Y55">
        <v>2</v>
      </c>
      <c r="Z55">
        <v>3</v>
      </c>
      <c r="AR55" s="1" t="s">
        <v>52</v>
      </c>
      <c r="AS55" s="1" t="s">
        <v>52</v>
      </c>
      <c r="AU55" s="1" t="s">
        <v>168</v>
      </c>
      <c r="AV55">
        <v>22</v>
      </c>
    </row>
    <row r="56" spans="1:48" ht="30" customHeight="1" x14ac:dyDescent="0.3">
      <c r="A56" s="13" t="s">
        <v>97</v>
      </c>
      <c r="B56" s="13" t="s">
        <v>98</v>
      </c>
      <c r="C56" s="13" t="s">
        <v>59</v>
      </c>
      <c r="D56" s="11">
        <v>73</v>
      </c>
      <c r="E56" s="12"/>
      <c r="F56" s="12"/>
      <c r="G56" s="12"/>
      <c r="H56" s="12"/>
      <c r="I56" s="12"/>
      <c r="J56" s="12"/>
      <c r="K56" s="12"/>
      <c r="L56" s="12"/>
      <c r="M56" s="13" t="s">
        <v>52</v>
      </c>
      <c r="N56" s="1" t="s">
        <v>99</v>
      </c>
      <c r="O56" s="1" t="s">
        <v>52</v>
      </c>
      <c r="P56" s="1" t="s">
        <v>52</v>
      </c>
      <c r="Q56" s="1" t="s">
        <v>158</v>
      </c>
      <c r="R56" s="1" t="s">
        <v>61</v>
      </c>
      <c r="S56" s="1" t="s">
        <v>61</v>
      </c>
      <c r="T56" s="1" t="s">
        <v>62</v>
      </c>
      <c r="X56">
        <v>1</v>
      </c>
      <c r="Z56">
        <v>3</v>
      </c>
      <c r="AR56" s="1" t="s">
        <v>52</v>
      </c>
      <c r="AS56" s="1" t="s">
        <v>52</v>
      </c>
      <c r="AU56" s="1" t="s">
        <v>169</v>
      </c>
      <c r="AV56">
        <v>23</v>
      </c>
    </row>
    <row r="57" spans="1:48" ht="30" customHeight="1" x14ac:dyDescent="0.3">
      <c r="A57" s="13" t="s">
        <v>97</v>
      </c>
      <c r="B57" s="13" t="s">
        <v>101</v>
      </c>
      <c r="C57" s="13" t="s">
        <v>59</v>
      </c>
      <c r="D57" s="11">
        <v>15</v>
      </c>
      <c r="E57" s="12"/>
      <c r="F57" s="12"/>
      <c r="G57" s="12"/>
      <c r="H57" s="12"/>
      <c r="I57" s="12"/>
      <c r="J57" s="12"/>
      <c r="K57" s="12"/>
      <c r="L57" s="12"/>
      <c r="M57" s="13" t="s">
        <v>52</v>
      </c>
      <c r="N57" s="1" t="s">
        <v>102</v>
      </c>
      <c r="O57" s="1" t="s">
        <v>52</v>
      </c>
      <c r="P57" s="1" t="s">
        <v>52</v>
      </c>
      <c r="Q57" s="1" t="s">
        <v>158</v>
      </c>
      <c r="R57" s="1" t="s">
        <v>61</v>
      </c>
      <c r="S57" s="1" t="s">
        <v>61</v>
      </c>
      <c r="T57" s="1" t="s">
        <v>62</v>
      </c>
      <c r="X57">
        <v>1</v>
      </c>
      <c r="Z57">
        <v>3</v>
      </c>
      <c r="AR57" s="1" t="s">
        <v>52</v>
      </c>
      <c r="AS57" s="1" t="s">
        <v>52</v>
      </c>
      <c r="AU57" s="1" t="s">
        <v>170</v>
      </c>
      <c r="AV57">
        <v>24</v>
      </c>
    </row>
    <row r="58" spans="1:48" ht="30" customHeight="1" x14ac:dyDescent="0.3">
      <c r="A58" s="13" t="s">
        <v>97</v>
      </c>
      <c r="B58" s="13" t="s">
        <v>104</v>
      </c>
      <c r="C58" s="13" t="s">
        <v>59</v>
      </c>
      <c r="D58" s="11">
        <v>16</v>
      </c>
      <c r="E58" s="12"/>
      <c r="F58" s="12"/>
      <c r="G58" s="12"/>
      <c r="H58" s="12"/>
      <c r="I58" s="12"/>
      <c r="J58" s="12"/>
      <c r="K58" s="12"/>
      <c r="L58" s="12"/>
      <c r="M58" s="13" t="s">
        <v>52</v>
      </c>
      <c r="N58" s="1" t="s">
        <v>105</v>
      </c>
      <c r="O58" s="1" t="s">
        <v>52</v>
      </c>
      <c r="P58" s="1" t="s">
        <v>52</v>
      </c>
      <c r="Q58" s="1" t="s">
        <v>158</v>
      </c>
      <c r="R58" s="1" t="s">
        <v>61</v>
      </c>
      <c r="S58" s="1" t="s">
        <v>61</v>
      </c>
      <c r="T58" s="1" t="s">
        <v>62</v>
      </c>
      <c r="X58">
        <v>1</v>
      </c>
      <c r="Z58">
        <v>3</v>
      </c>
      <c r="AR58" s="1" t="s">
        <v>52</v>
      </c>
      <c r="AS58" s="1" t="s">
        <v>52</v>
      </c>
      <c r="AU58" s="1" t="s">
        <v>171</v>
      </c>
      <c r="AV58">
        <v>20</v>
      </c>
    </row>
    <row r="59" spans="1:48" ht="30" customHeight="1" x14ac:dyDescent="0.3">
      <c r="A59" s="13" t="s">
        <v>117</v>
      </c>
      <c r="B59" s="13" t="s">
        <v>118</v>
      </c>
      <c r="C59" s="13" t="s">
        <v>119</v>
      </c>
      <c r="D59" s="11">
        <v>1</v>
      </c>
      <c r="E59" s="12"/>
      <c r="F59" s="12"/>
      <c r="G59" s="12"/>
      <c r="H59" s="12"/>
      <c r="I59" s="12"/>
      <c r="J59" s="12"/>
      <c r="K59" s="12"/>
      <c r="L59" s="12"/>
      <c r="M59" s="13" t="s">
        <v>52</v>
      </c>
      <c r="N59" s="1" t="s">
        <v>120</v>
      </c>
      <c r="O59" s="1" t="s">
        <v>52</v>
      </c>
      <c r="P59" s="1" t="s">
        <v>52</v>
      </c>
      <c r="Q59" s="1" t="s">
        <v>158</v>
      </c>
      <c r="R59" s="1" t="s">
        <v>61</v>
      </c>
      <c r="S59" s="1" t="s">
        <v>61</v>
      </c>
      <c r="T59" s="1" t="s">
        <v>61</v>
      </c>
      <c r="U59">
        <v>0</v>
      </c>
      <c r="V59">
        <v>0</v>
      </c>
      <c r="W59">
        <v>0.4</v>
      </c>
      <c r="AR59" s="1" t="s">
        <v>52</v>
      </c>
      <c r="AS59" s="1" t="s">
        <v>52</v>
      </c>
      <c r="AU59" s="1" t="s">
        <v>172</v>
      </c>
      <c r="AV59">
        <v>68</v>
      </c>
    </row>
    <row r="60" spans="1:48" ht="30" customHeight="1" x14ac:dyDescent="0.3">
      <c r="A60" s="13" t="s">
        <v>165</v>
      </c>
      <c r="B60" s="13" t="s">
        <v>173</v>
      </c>
      <c r="C60" s="13" t="s">
        <v>59</v>
      </c>
      <c r="D60" s="11">
        <v>34</v>
      </c>
      <c r="E60" s="12"/>
      <c r="F60" s="12"/>
      <c r="G60" s="12"/>
      <c r="H60" s="12"/>
      <c r="I60" s="12"/>
      <c r="J60" s="12"/>
      <c r="K60" s="12"/>
      <c r="L60" s="12"/>
      <c r="M60" s="13" t="s">
        <v>52</v>
      </c>
      <c r="N60" s="1" t="s">
        <v>174</v>
      </c>
      <c r="O60" s="1" t="s">
        <v>52</v>
      </c>
      <c r="P60" s="1" t="s">
        <v>52</v>
      </c>
      <c r="Q60" s="1" t="s">
        <v>158</v>
      </c>
      <c r="R60" s="1" t="s">
        <v>61</v>
      </c>
      <c r="S60" s="1" t="s">
        <v>61</v>
      </c>
      <c r="T60" s="1" t="s">
        <v>62</v>
      </c>
      <c r="Y60">
        <v>2</v>
      </c>
      <c r="Z60">
        <v>3</v>
      </c>
      <c r="AR60" s="1" t="s">
        <v>52</v>
      </c>
      <c r="AS60" s="1" t="s">
        <v>52</v>
      </c>
      <c r="AU60" s="1" t="s">
        <v>175</v>
      </c>
      <c r="AV60">
        <v>25</v>
      </c>
    </row>
    <row r="61" spans="1:48" ht="30" customHeight="1" x14ac:dyDescent="0.3">
      <c r="A61" s="13" t="s">
        <v>165</v>
      </c>
      <c r="B61" s="13" t="s">
        <v>176</v>
      </c>
      <c r="C61" s="13" t="s">
        <v>59</v>
      </c>
      <c r="D61" s="11">
        <v>73</v>
      </c>
      <c r="E61" s="12"/>
      <c r="F61" s="12"/>
      <c r="G61" s="12"/>
      <c r="H61" s="12"/>
      <c r="I61" s="12"/>
      <c r="J61" s="12"/>
      <c r="K61" s="12"/>
      <c r="L61" s="12"/>
      <c r="M61" s="13" t="s">
        <v>52</v>
      </c>
      <c r="N61" s="1" t="s">
        <v>177</v>
      </c>
      <c r="O61" s="1" t="s">
        <v>52</v>
      </c>
      <c r="P61" s="1" t="s">
        <v>52</v>
      </c>
      <c r="Q61" s="1" t="s">
        <v>158</v>
      </c>
      <c r="R61" s="1" t="s">
        <v>61</v>
      </c>
      <c r="S61" s="1" t="s">
        <v>61</v>
      </c>
      <c r="T61" s="1" t="s">
        <v>62</v>
      </c>
      <c r="Y61">
        <v>2</v>
      </c>
      <c r="Z61">
        <v>3</v>
      </c>
      <c r="AR61" s="1" t="s">
        <v>52</v>
      </c>
      <c r="AS61" s="1" t="s">
        <v>52</v>
      </c>
      <c r="AU61" s="1" t="s">
        <v>178</v>
      </c>
      <c r="AV61">
        <v>26</v>
      </c>
    </row>
    <row r="62" spans="1:48" ht="30" customHeight="1" x14ac:dyDescent="0.3">
      <c r="A62" s="13" t="s">
        <v>117</v>
      </c>
      <c r="B62" s="13" t="s">
        <v>179</v>
      </c>
      <c r="C62" s="13" t="s">
        <v>119</v>
      </c>
      <c r="D62" s="11">
        <v>1</v>
      </c>
      <c r="E62" s="12"/>
      <c r="F62" s="12"/>
      <c r="G62" s="12"/>
      <c r="H62" s="12"/>
      <c r="I62" s="12"/>
      <c r="J62" s="12"/>
      <c r="K62" s="12"/>
      <c r="L62" s="12"/>
      <c r="M62" s="13" t="s">
        <v>52</v>
      </c>
      <c r="N62" s="1" t="s">
        <v>124</v>
      </c>
      <c r="O62" s="1" t="s">
        <v>52</v>
      </c>
      <c r="P62" s="1" t="s">
        <v>52</v>
      </c>
      <c r="Q62" s="1" t="s">
        <v>158</v>
      </c>
      <c r="R62" s="1" t="s">
        <v>61</v>
      </c>
      <c r="S62" s="1" t="s">
        <v>61</v>
      </c>
      <c r="T62" s="1" t="s">
        <v>61</v>
      </c>
      <c r="U62">
        <v>0</v>
      </c>
      <c r="V62">
        <v>0</v>
      </c>
      <c r="W62">
        <v>0.15</v>
      </c>
      <c r="AR62" s="1" t="s">
        <v>52</v>
      </c>
      <c r="AS62" s="1" t="s">
        <v>52</v>
      </c>
      <c r="AU62" s="1" t="s">
        <v>180</v>
      </c>
      <c r="AV62">
        <v>69</v>
      </c>
    </row>
    <row r="63" spans="1:48" ht="30" customHeight="1" x14ac:dyDescent="0.3">
      <c r="A63" s="13" t="s">
        <v>122</v>
      </c>
      <c r="B63" s="13" t="s">
        <v>123</v>
      </c>
      <c r="C63" s="13" t="s">
        <v>119</v>
      </c>
      <c r="D63" s="11">
        <v>1</v>
      </c>
      <c r="E63" s="12"/>
      <c r="F63" s="12"/>
      <c r="G63" s="12"/>
      <c r="H63" s="12"/>
      <c r="I63" s="12"/>
      <c r="J63" s="12"/>
      <c r="K63" s="12"/>
      <c r="L63" s="12"/>
      <c r="M63" s="13" t="s">
        <v>52</v>
      </c>
      <c r="N63" s="1" t="s">
        <v>153</v>
      </c>
      <c r="O63" s="1" t="s">
        <v>52</v>
      </c>
      <c r="P63" s="1" t="s">
        <v>52</v>
      </c>
      <c r="Q63" s="1" t="s">
        <v>158</v>
      </c>
      <c r="R63" s="1" t="s">
        <v>61</v>
      </c>
      <c r="S63" s="1" t="s">
        <v>61</v>
      </c>
      <c r="T63" s="1" t="s">
        <v>61</v>
      </c>
      <c r="U63">
        <v>0</v>
      </c>
      <c r="V63">
        <v>0</v>
      </c>
      <c r="W63">
        <v>0.02</v>
      </c>
      <c r="AR63" s="1" t="s">
        <v>52</v>
      </c>
      <c r="AS63" s="1" t="s">
        <v>52</v>
      </c>
      <c r="AU63" s="1" t="s">
        <v>181</v>
      </c>
      <c r="AV63">
        <v>66</v>
      </c>
    </row>
    <row r="64" spans="1:48" ht="30" customHeight="1" x14ac:dyDescent="0.3">
      <c r="A64" s="13" t="s">
        <v>138</v>
      </c>
      <c r="B64" s="13" t="s">
        <v>134</v>
      </c>
      <c r="C64" s="13" t="s">
        <v>135</v>
      </c>
      <c r="D64" s="11" t="e">
        <f>#REF!</f>
        <v>#REF!</v>
      </c>
      <c r="E64" s="12"/>
      <c r="F64" s="12"/>
      <c r="G64" s="12"/>
      <c r="H64" s="12"/>
      <c r="I64" s="12"/>
      <c r="J64" s="12"/>
      <c r="K64" s="12"/>
      <c r="L64" s="12"/>
      <c r="M64" s="13" t="s">
        <v>52</v>
      </c>
      <c r="N64" s="1" t="s">
        <v>139</v>
      </c>
      <c r="O64" s="1" t="s">
        <v>52</v>
      </c>
      <c r="P64" s="1" t="s">
        <v>52</v>
      </c>
      <c r="Q64" s="1" t="s">
        <v>158</v>
      </c>
      <c r="R64" s="1" t="s">
        <v>61</v>
      </c>
      <c r="S64" s="1" t="s">
        <v>61</v>
      </c>
      <c r="T64" s="1" t="s">
        <v>62</v>
      </c>
      <c r="AA64">
        <v>4</v>
      </c>
      <c r="AR64" s="1" t="s">
        <v>52</v>
      </c>
      <c r="AS64" s="1" t="s">
        <v>52</v>
      </c>
      <c r="AU64" s="1" t="s">
        <v>182</v>
      </c>
      <c r="AV64">
        <v>61</v>
      </c>
    </row>
    <row r="65" spans="1:48" ht="30" customHeight="1" x14ac:dyDescent="0.3">
      <c r="A65" s="13" t="s">
        <v>144</v>
      </c>
      <c r="B65" s="13" t="s">
        <v>134</v>
      </c>
      <c r="C65" s="13" t="s">
        <v>135</v>
      </c>
      <c r="D65" s="11" t="e">
        <f>#REF!</f>
        <v>#REF!</v>
      </c>
      <c r="E65" s="12"/>
      <c r="F65" s="12"/>
      <c r="G65" s="12"/>
      <c r="H65" s="12"/>
      <c r="I65" s="12"/>
      <c r="J65" s="12"/>
      <c r="K65" s="12"/>
      <c r="L65" s="12"/>
      <c r="M65" s="13" t="s">
        <v>52</v>
      </c>
      <c r="N65" s="1" t="s">
        <v>145</v>
      </c>
      <c r="O65" s="1" t="s">
        <v>52</v>
      </c>
      <c r="P65" s="1" t="s">
        <v>52</v>
      </c>
      <c r="Q65" s="1" t="s">
        <v>158</v>
      </c>
      <c r="R65" s="1" t="s">
        <v>61</v>
      </c>
      <c r="S65" s="1" t="s">
        <v>61</v>
      </c>
      <c r="T65" s="1" t="s">
        <v>62</v>
      </c>
      <c r="AA65">
        <v>4</v>
      </c>
      <c r="AR65" s="1" t="s">
        <v>52</v>
      </c>
      <c r="AS65" s="1" t="s">
        <v>52</v>
      </c>
      <c r="AU65" s="1" t="s">
        <v>183</v>
      </c>
      <c r="AV65">
        <v>62</v>
      </c>
    </row>
    <row r="66" spans="1:48" ht="30" customHeight="1" x14ac:dyDescent="0.3">
      <c r="A66" s="13" t="s">
        <v>151</v>
      </c>
      <c r="B66" s="13" t="s">
        <v>152</v>
      </c>
      <c r="C66" s="13" t="s">
        <v>119</v>
      </c>
      <c r="D66" s="11">
        <v>1</v>
      </c>
      <c r="E66" s="12"/>
      <c r="F66" s="12"/>
      <c r="G66" s="12"/>
      <c r="H66" s="12"/>
      <c r="I66" s="12"/>
      <c r="J66" s="12"/>
      <c r="K66" s="12"/>
      <c r="L66" s="12"/>
      <c r="M66" s="13" t="s">
        <v>52</v>
      </c>
      <c r="N66" s="1" t="s">
        <v>184</v>
      </c>
      <c r="O66" s="1" t="s">
        <v>52</v>
      </c>
      <c r="P66" s="1" t="s">
        <v>52</v>
      </c>
      <c r="Q66" s="1" t="s">
        <v>158</v>
      </c>
      <c r="R66" s="1" t="s">
        <v>61</v>
      </c>
      <c r="S66" s="1" t="s">
        <v>61</v>
      </c>
      <c r="T66" s="1" t="s">
        <v>61</v>
      </c>
      <c r="U66">
        <v>1</v>
      </c>
      <c r="V66">
        <v>0</v>
      </c>
      <c r="W66">
        <v>0.03</v>
      </c>
      <c r="AR66" s="1" t="s">
        <v>52</v>
      </c>
      <c r="AS66" s="1" t="s">
        <v>52</v>
      </c>
      <c r="AU66" s="1" t="s">
        <v>185</v>
      </c>
      <c r="AV66">
        <v>67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158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158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158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158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158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158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158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158</v>
      </c>
    </row>
    <row r="75" spans="1:48" ht="30" customHeight="1" x14ac:dyDescent="0.3">
      <c r="A75" s="13" t="s">
        <v>155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156</v>
      </c>
    </row>
    <row r="76" spans="1:48" ht="30" customHeight="1" x14ac:dyDescent="0.3">
      <c r="A76" s="13" t="s">
        <v>186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187</v>
      </c>
    </row>
    <row r="77" spans="1:48" ht="30" customHeight="1" x14ac:dyDescent="0.3">
      <c r="A77" s="13" t="s">
        <v>188</v>
      </c>
      <c r="B77" s="13" t="s">
        <v>189</v>
      </c>
      <c r="C77" s="13" t="s">
        <v>119</v>
      </c>
      <c r="D77" s="11">
        <v>2</v>
      </c>
      <c r="E77" s="12"/>
      <c r="F77" s="12"/>
      <c r="G77" s="12"/>
      <c r="H77" s="12"/>
      <c r="I77" s="12"/>
      <c r="J77" s="12"/>
      <c r="K77" s="12"/>
      <c r="L77" s="12"/>
      <c r="M77" s="13" t="s">
        <v>190</v>
      </c>
      <c r="N77" s="1" t="s">
        <v>191</v>
      </c>
      <c r="O77" s="1" t="s">
        <v>52</v>
      </c>
      <c r="P77" s="1" t="s">
        <v>52</v>
      </c>
      <c r="Q77" s="1" t="s">
        <v>187</v>
      </c>
      <c r="R77" s="1" t="s">
        <v>62</v>
      </c>
      <c r="S77" s="1" t="s">
        <v>61</v>
      </c>
      <c r="T77" s="1" t="s">
        <v>61</v>
      </c>
      <c r="AR77" s="1" t="s">
        <v>52</v>
      </c>
      <c r="AS77" s="1" t="s">
        <v>52</v>
      </c>
      <c r="AU77" s="1" t="s">
        <v>192</v>
      </c>
      <c r="AV77">
        <v>28</v>
      </c>
    </row>
    <row r="78" spans="1:48" ht="30" customHeight="1" x14ac:dyDescent="0.3">
      <c r="A78" s="13" t="s">
        <v>193</v>
      </c>
      <c r="B78" s="13" t="s">
        <v>52</v>
      </c>
      <c r="C78" s="13" t="s">
        <v>119</v>
      </c>
      <c r="D78" s="11">
        <v>2</v>
      </c>
      <c r="E78" s="12"/>
      <c r="F78" s="12"/>
      <c r="G78" s="12"/>
      <c r="H78" s="12"/>
      <c r="I78" s="12"/>
      <c r="J78" s="12"/>
      <c r="K78" s="12"/>
      <c r="L78" s="12"/>
      <c r="M78" s="13" t="s">
        <v>52</v>
      </c>
      <c r="N78" s="1" t="s">
        <v>194</v>
      </c>
      <c r="O78" s="1" t="s">
        <v>52</v>
      </c>
      <c r="P78" s="1" t="s">
        <v>52</v>
      </c>
      <c r="Q78" s="1" t="s">
        <v>187</v>
      </c>
      <c r="R78" s="1" t="s">
        <v>61</v>
      </c>
      <c r="S78" s="1" t="s">
        <v>61</v>
      </c>
      <c r="T78" s="1" t="s">
        <v>62</v>
      </c>
      <c r="X78">
        <v>1</v>
      </c>
      <c r="AR78" s="1" t="s">
        <v>52</v>
      </c>
      <c r="AS78" s="1" t="s">
        <v>52</v>
      </c>
      <c r="AU78" s="1" t="s">
        <v>195</v>
      </c>
      <c r="AV78">
        <v>29</v>
      </c>
    </row>
    <row r="79" spans="1:48" ht="30" customHeight="1" x14ac:dyDescent="0.3">
      <c r="A79" s="13" t="s">
        <v>122</v>
      </c>
      <c r="B79" s="13" t="s">
        <v>123</v>
      </c>
      <c r="C79" s="13" t="s">
        <v>119</v>
      </c>
      <c r="D79" s="11">
        <v>1</v>
      </c>
      <c r="E79" s="12"/>
      <c r="F79" s="12"/>
      <c r="G79" s="12"/>
      <c r="H79" s="12"/>
      <c r="I79" s="12"/>
      <c r="J79" s="12"/>
      <c r="K79" s="12"/>
      <c r="L79" s="12"/>
      <c r="M79" s="13" t="s">
        <v>52</v>
      </c>
      <c r="N79" s="1" t="s">
        <v>120</v>
      </c>
      <c r="O79" s="1" t="s">
        <v>52</v>
      </c>
      <c r="P79" s="1" t="s">
        <v>52</v>
      </c>
      <c r="Q79" s="1" t="s">
        <v>187</v>
      </c>
      <c r="R79" s="1" t="s">
        <v>61</v>
      </c>
      <c r="S79" s="1" t="s">
        <v>61</v>
      </c>
      <c r="T79" s="1" t="s">
        <v>61</v>
      </c>
      <c r="U79">
        <v>0</v>
      </c>
      <c r="V79">
        <v>0</v>
      </c>
      <c r="W79">
        <v>0.02</v>
      </c>
      <c r="AR79" s="1" t="s">
        <v>52</v>
      </c>
      <c r="AS79" s="1" t="s">
        <v>52</v>
      </c>
      <c r="AU79" s="1" t="s">
        <v>196</v>
      </c>
      <c r="AV79">
        <v>70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187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187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187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187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187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187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187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187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187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187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187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187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187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187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187</v>
      </c>
    </row>
    <row r="95" spans="1:1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187</v>
      </c>
    </row>
    <row r="96" spans="1:1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187</v>
      </c>
    </row>
    <row r="97" spans="1:17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187</v>
      </c>
    </row>
    <row r="98" spans="1:17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187</v>
      </c>
    </row>
    <row r="99" spans="1:17" ht="30" customHeight="1" x14ac:dyDescent="0.3">
      <c r="A99" s="13" t="s">
        <v>155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156</v>
      </c>
    </row>
    <row r="100" spans="1:17" ht="30" customHeight="1" x14ac:dyDescent="0.3">
      <c r="A100" s="20" t="s">
        <v>347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1:17" ht="30" customHeight="1" x14ac:dyDescent="0.3">
      <c r="A101" s="20" t="s">
        <v>344</v>
      </c>
      <c r="B101" s="20"/>
      <c r="C101" s="20" t="s">
        <v>119</v>
      </c>
      <c r="D101" s="21">
        <v>1</v>
      </c>
      <c r="E101" s="22"/>
      <c r="F101" s="22"/>
      <c r="G101" s="22"/>
      <c r="H101" s="22"/>
      <c r="I101" s="22"/>
      <c r="J101" s="22"/>
      <c r="K101" s="22"/>
      <c r="L101" s="22"/>
      <c r="M101" s="20"/>
    </row>
    <row r="102" spans="1:17" ht="30" customHeight="1" x14ac:dyDescent="0.3">
      <c r="A102" s="20" t="s">
        <v>348</v>
      </c>
      <c r="B102" s="20" t="s">
        <v>349</v>
      </c>
      <c r="C102" s="20" t="s">
        <v>119</v>
      </c>
      <c r="D102" s="21">
        <v>1</v>
      </c>
      <c r="E102" s="23"/>
      <c r="F102" s="22"/>
      <c r="G102" s="22"/>
      <c r="H102" s="22"/>
      <c r="I102" s="22"/>
      <c r="J102" s="22"/>
      <c r="K102" s="22"/>
      <c r="L102" s="22"/>
      <c r="M102" s="20"/>
    </row>
    <row r="103" spans="1:17" ht="30" customHeight="1" x14ac:dyDescent="0.3">
      <c r="A103" s="24" t="s">
        <v>350</v>
      </c>
      <c r="B103" s="25"/>
      <c r="C103" s="25"/>
      <c r="D103" s="25"/>
      <c r="E103" s="25"/>
      <c r="F103" s="23"/>
      <c r="G103" s="26"/>
      <c r="H103" s="26"/>
      <c r="I103" s="26"/>
      <c r="J103" s="26"/>
      <c r="K103" s="26"/>
      <c r="L103" s="23"/>
      <c r="M103" s="21"/>
    </row>
    <row r="104" spans="1:17" ht="30" customHeight="1" x14ac:dyDescent="0.3">
      <c r="A104" s="24" t="s">
        <v>351</v>
      </c>
      <c r="B104" s="25"/>
      <c r="C104" s="25"/>
      <c r="D104" s="25"/>
      <c r="E104" s="25"/>
      <c r="F104" s="23"/>
      <c r="G104" s="26"/>
      <c r="H104" s="26"/>
      <c r="I104" s="26"/>
      <c r="J104" s="26"/>
      <c r="K104" s="26"/>
      <c r="L104" s="23"/>
      <c r="M104" s="21"/>
    </row>
    <row r="105" spans="1:17" ht="30" customHeight="1" x14ac:dyDescent="0.3">
      <c r="A105" s="20"/>
      <c r="B105" s="20"/>
      <c r="C105" s="20"/>
      <c r="D105" s="21"/>
      <c r="E105" s="22"/>
      <c r="F105" s="22"/>
      <c r="G105" s="22"/>
      <c r="H105" s="22"/>
      <c r="I105" s="22"/>
      <c r="J105" s="22"/>
      <c r="K105" s="22"/>
      <c r="L105" s="22"/>
      <c r="M105" s="20"/>
    </row>
    <row r="106" spans="1:17" ht="30" customHeight="1" x14ac:dyDescent="0.3">
      <c r="A106" s="20"/>
      <c r="B106" s="20"/>
      <c r="C106" s="20"/>
      <c r="D106" s="21"/>
      <c r="E106" s="22"/>
      <c r="F106" s="22"/>
      <c r="G106" s="22"/>
      <c r="H106" s="22"/>
      <c r="I106" s="22"/>
      <c r="J106" s="22"/>
      <c r="K106" s="22"/>
      <c r="L106" s="22"/>
      <c r="M106" s="20"/>
    </row>
    <row r="107" spans="1:17" ht="30" customHeight="1" x14ac:dyDescent="0.3">
      <c r="A107" s="20"/>
      <c r="B107" s="20"/>
      <c r="C107" s="20"/>
      <c r="D107" s="21"/>
      <c r="E107" s="23"/>
      <c r="F107" s="22"/>
      <c r="G107" s="22"/>
      <c r="H107" s="22"/>
      <c r="I107" s="22"/>
      <c r="J107" s="22"/>
      <c r="K107" s="22"/>
      <c r="L107" s="22"/>
      <c r="M107" s="20"/>
    </row>
    <row r="108" spans="1:17" ht="30" customHeight="1" x14ac:dyDescent="0.3">
      <c r="A108" s="24"/>
      <c r="B108" s="25"/>
      <c r="C108" s="25"/>
      <c r="D108" s="25"/>
      <c r="E108" s="25"/>
      <c r="F108" s="23"/>
      <c r="G108" s="26"/>
      <c r="H108" s="26"/>
      <c r="I108" s="26"/>
      <c r="J108" s="26"/>
      <c r="K108" s="26"/>
      <c r="L108" s="23"/>
      <c r="M108" s="21"/>
    </row>
    <row r="109" spans="1:17" ht="30" customHeight="1" x14ac:dyDescent="0.3">
      <c r="A109" s="24"/>
      <c r="B109" s="25"/>
      <c r="C109" s="25"/>
      <c r="D109" s="25"/>
      <c r="E109" s="25"/>
      <c r="F109" s="23"/>
      <c r="G109" s="26"/>
      <c r="H109" s="26"/>
      <c r="I109" s="26"/>
      <c r="J109" s="26"/>
      <c r="K109" s="26"/>
      <c r="L109" s="23"/>
      <c r="M109" s="21"/>
    </row>
    <row r="110" spans="1:17" ht="30" customHeight="1" x14ac:dyDescent="0.3">
      <c r="A110" s="20"/>
      <c r="B110" s="20"/>
      <c r="C110" s="20"/>
      <c r="D110" s="21"/>
      <c r="E110" s="22"/>
      <c r="F110" s="22"/>
      <c r="G110" s="22"/>
      <c r="H110" s="22"/>
      <c r="I110" s="22"/>
      <c r="J110" s="22"/>
      <c r="K110" s="22"/>
      <c r="L110" s="22"/>
      <c r="M110" s="21"/>
    </row>
    <row r="111" spans="1:17" ht="30" customHeight="1" x14ac:dyDescent="0.3">
      <c r="A111" s="20"/>
      <c r="B111" s="20"/>
      <c r="C111" s="20"/>
      <c r="D111" s="21"/>
      <c r="E111" s="22"/>
      <c r="F111" s="22"/>
      <c r="G111" s="22"/>
      <c r="H111" s="22"/>
      <c r="I111" s="22"/>
      <c r="J111" s="22"/>
      <c r="K111" s="22"/>
      <c r="L111" s="22"/>
      <c r="M111" s="21"/>
    </row>
    <row r="112" spans="1:17" ht="30" customHeight="1" x14ac:dyDescent="0.3">
      <c r="A112" s="20"/>
      <c r="B112" s="20"/>
      <c r="C112" s="20"/>
      <c r="D112" s="21"/>
      <c r="E112" s="22"/>
      <c r="F112" s="22"/>
      <c r="G112" s="22"/>
      <c r="H112" s="22"/>
      <c r="I112" s="22"/>
      <c r="J112" s="22"/>
      <c r="K112" s="22"/>
      <c r="L112" s="22"/>
      <c r="M112" s="21"/>
    </row>
    <row r="113" spans="1:13" ht="30" customHeight="1" x14ac:dyDescent="0.3">
      <c r="A113" s="20"/>
      <c r="B113" s="20"/>
      <c r="C113" s="20"/>
      <c r="D113" s="21"/>
      <c r="E113" s="22"/>
      <c r="F113" s="22"/>
      <c r="G113" s="22"/>
      <c r="H113" s="22"/>
      <c r="I113" s="22"/>
      <c r="J113" s="22"/>
      <c r="K113" s="22"/>
      <c r="L113" s="22"/>
      <c r="M113" s="21"/>
    </row>
    <row r="114" spans="1:13" ht="30" customHeight="1" x14ac:dyDescent="0.3">
      <c r="A114" s="20"/>
      <c r="B114" s="20"/>
      <c r="C114" s="20"/>
      <c r="D114" s="21"/>
      <c r="E114" s="22"/>
      <c r="F114" s="22"/>
      <c r="G114" s="22"/>
      <c r="H114" s="22"/>
      <c r="I114" s="22"/>
      <c r="J114" s="22"/>
      <c r="K114" s="22"/>
      <c r="L114" s="22"/>
      <c r="M114" s="21"/>
    </row>
    <row r="115" spans="1:13" ht="30" customHeight="1" x14ac:dyDescent="0.3">
      <c r="A115" s="20"/>
      <c r="B115" s="20"/>
      <c r="C115" s="20"/>
      <c r="D115" s="21"/>
      <c r="E115" s="22"/>
      <c r="F115" s="22"/>
      <c r="G115" s="22"/>
      <c r="H115" s="22"/>
      <c r="I115" s="22"/>
      <c r="J115" s="22"/>
      <c r="K115" s="22"/>
      <c r="L115" s="22"/>
      <c r="M115" s="21"/>
    </row>
    <row r="116" spans="1:13" ht="30" customHeight="1" x14ac:dyDescent="0.3">
      <c r="A116" s="20"/>
      <c r="B116" s="20"/>
      <c r="C116" s="20"/>
      <c r="D116" s="21"/>
      <c r="E116" s="23"/>
      <c r="F116" s="22"/>
      <c r="G116" s="22"/>
      <c r="H116" s="22"/>
      <c r="I116" s="22"/>
      <c r="J116" s="22"/>
      <c r="K116" s="22"/>
      <c r="L116" s="22"/>
      <c r="M116" s="20"/>
    </row>
    <row r="117" spans="1:13" ht="30" customHeight="1" x14ac:dyDescent="0.3">
      <c r="A117" s="24"/>
      <c r="B117" s="25"/>
      <c r="C117" s="25"/>
      <c r="D117" s="25"/>
      <c r="E117" s="25"/>
      <c r="F117" s="23"/>
      <c r="G117" s="26"/>
      <c r="H117" s="26"/>
      <c r="I117" s="26"/>
      <c r="J117" s="26"/>
      <c r="K117" s="26"/>
      <c r="L117" s="23"/>
      <c r="M117" s="27"/>
    </row>
    <row r="118" spans="1:13" ht="30" customHeight="1" x14ac:dyDescent="0.3">
      <c r="A118" s="24"/>
      <c r="B118" s="25"/>
      <c r="C118" s="25"/>
      <c r="D118" s="25"/>
      <c r="E118" s="25"/>
      <c r="F118" s="23"/>
      <c r="G118" s="26"/>
      <c r="H118" s="26"/>
      <c r="I118" s="26"/>
      <c r="J118" s="26"/>
      <c r="K118" s="26"/>
      <c r="L118" s="23"/>
      <c r="M118" s="27"/>
    </row>
    <row r="119" spans="1:13" ht="30" customHeight="1" x14ac:dyDescent="0.3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1:13" ht="30" customHeight="1" x14ac:dyDescent="0.3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1:13" ht="30" customHeight="1" x14ac:dyDescent="0.3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</row>
    <row r="122" spans="1:13" ht="30" customHeight="1" x14ac:dyDescent="0.3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</row>
    <row r="123" spans="1:13" ht="30" customHeight="1" x14ac:dyDescent="0.3">
      <c r="A123" s="20" t="s">
        <v>155</v>
      </c>
      <c r="B123" s="21"/>
      <c r="C123" s="21"/>
      <c r="D123" s="21"/>
      <c r="E123" s="21"/>
      <c r="F123" s="22"/>
      <c r="G123" s="21"/>
      <c r="H123" s="22"/>
      <c r="I123" s="21"/>
      <c r="J123" s="22"/>
      <c r="K123" s="21"/>
      <c r="L123" s="22"/>
      <c r="M123" s="21"/>
    </row>
    <row r="124" spans="1:13" ht="30" customHeight="1" x14ac:dyDescent="0.3">
      <c r="A124" s="20" t="s">
        <v>352</v>
      </c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</row>
    <row r="125" spans="1:13" ht="30" customHeight="1" x14ac:dyDescent="0.3">
      <c r="A125" s="20" t="s">
        <v>345</v>
      </c>
      <c r="B125" s="20"/>
      <c r="C125" s="20" t="s">
        <v>119</v>
      </c>
      <c r="D125" s="21">
        <v>1</v>
      </c>
      <c r="E125" s="22"/>
      <c r="F125" s="22"/>
      <c r="G125" s="22"/>
      <c r="H125" s="22"/>
      <c r="I125" s="22"/>
      <c r="J125" s="22"/>
      <c r="K125" s="22"/>
      <c r="L125" s="22"/>
      <c r="M125" s="20"/>
    </row>
    <row r="126" spans="1:13" ht="30" customHeight="1" x14ac:dyDescent="0.3">
      <c r="A126" s="20" t="s">
        <v>348</v>
      </c>
      <c r="B126" s="20" t="s">
        <v>349</v>
      </c>
      <c r="C126" s="20" t="s">
        <v>119</v>
      </c>
      <c r="D126" s="21">
        <v>1</v>
      </c>
      <c r="E126" s="23"/>
      <c r="F126" s="22"/>
      <c r="G126" s="22"/>
      <c r="H126" s="22"/>
      <c r="I126" s="22"/>
      <c r="J126" s="22"/>
      <c r="K126" s="22"/>
      <c r="L126" s="22"/>
      <c r="M126" s="20"/>
    </row>
    <row r="127" spans="1:13" ht="30" customHeight="1" x14ac:dyDescent="0.3">
      <c r="A127" s="24" t="s">
        <v>350</v>
      </c>
      <c r="B127" s="25"/>
      <c r="C127" s="25"/>
      <c r="D127" s="25"/>
      <c r="E127" s="25"/>
      <c r="F127" s="23"/>
      <c r="G127" s="26"/>
      <c r="H127" s="26"/>
      <c r="I127" s="26"/>
      <c r="J127" s="26"/>
      <c r="K127" s="26"/>
      <c r="L127" s="23"/>
      <c r="M127" s="21"/>
    </row>
    <row r="128" spans="1:13" ht="30" customHeight="1" x14ac:dyDescent="0.3">
      <c r="A128" s="24" t="s">
        <v>351</v>
      </c>
      <c r="B128" s="25"/>
      <c r="C128" s="25"/>
      <c r="D128" s="25"/>
      <c r="E128" s="25"/>
      <c r="F128" s="23"/>
      <c r="G128" s="26"/>
      <c r="H128" s="26"/>
      <c r="I128" s="26"/>
      <c r="J128" s="26"/>
      <c r="K128" s="26"/>
      <c r="L128" s="23"/>
      <c r="M128" s="21"/>
    </row>
    <row r="129" spans="1:13" ht="30" customHeight="1" x14ac:dyDescent="0.3">
      <c r="A129" s="20"/>
      <c r="B129" s="20"/>
      <c r="C129" s="20"/>
      <c r="D129" s="21"/>
      <c r="E129" s="22"/>
      <c r="F129" s="22"/>
      <c r="G129" s="22"/>
      <c r="H129" s="22"/>
      <c r="I129" s="22"/>
      <c r="J129" s="22"/>
      <c r="K129" s="22"/>
      <c r="L129" s="22"/>
      <c r="M129" s="20"/>
    </row>
    <row r="130" spans="1:13" ht="30" customHeight="1" x14ac:dyDescent="0.3">
      <c r="A130" s="20"/>
      <c r="B130" s="20"/>
      <c r="C130" s="20"/>
      <c r="D130" s="21"/>
      <c r="E130" s="22"/>
      <c r="F130" s="22"/>
      <c r="G130" s="22"/>
      <c r="H130" s="22"/>
      <c r="I130" s="22"/>
      <c r="J130" s="22"/>
      <c r="K130" s="22"/>
      <c r="L130" s="22"/>
      <c r="M130" s="20"/>
    </row>
    <row r="131" spans="1:13" ht="30" customHeight="1" x14ac:dyDescent="0.3">
      <c r="A131" s="20"/>
      <c r="B131" s="20"/>
      <c r="C131" s="20"/>
      <c r="D131" s="21"/>
      <c r="E131" s="23"/>
      <c r="F131" s="22"/>
      <c r="G131" s="22"/>
      <c r="H131" s="22"/>
      <c r="I131" s="22"/>
      <c r="J131" s="22"/>
      <c r="K131" s="22"/>
      <c r="L131" s="22"/>
      <c r="M131" s="20"/>
    </row>
    <row r="132" spans="1:13" ht="30" customHeight="1" x14ac:dyDescent="0.3">
      <c r="A132" s="24"/>
      <c r="B132" s="25"/>
      <c r="C132" s="25"/>
      <c r="D132" s="25"/>
      <c r="E132" s="25"/>
      <c r="F132" s="23"/>
      <c r="G132" s="26"/>
      <c r="H132" s="26"/>
      <c r="I132" s="26"/>
      <c r="J132" s="26"/>
      <c r="K132" s="26"/>
      <c r="L132" s="23"/>
      <c r="M132" s="21"/>
    </row>
    <row r="133" spans="1:13" ht="30" customHeight="1" x14ac:dyDescent="0.3">
      <c r="A133" s="24"/>
      <c r="B133" s="25"/>
      <c r="C133" s="25"/>
      <c r="D133" s="25"/>
      <c r="E133" s="25"/>
      <c r="F133" s="23"/>
      <c r="G133" s="26"/>
      <c r="H133" s="26"/>
      <c r="I133" s="26"/>
      <c r="J133" s="26"/>
      <c r="K133" s="26"/>
      <c r="L133" s="23"/>
      <c r="M133" s="21"/>
    </row>
    <row r="134" spans="1:13" ht="30" customHeight="1" x14ac:dyDescent="0.3">
      <c r="A134" s="20"/>
      <c r="B134" s="20"/>
      <c r="C134" s="20"/>
      <c r="D134" s="21"/>
      <c r="E134" s="22"/>
      <c r="F134" s="22"/>
      <c r="G134" s="22"/>
      <c r="H134" s="22"/>
      <c r="I134" s="22"/>
      <c r="J134" s="22"/>
      <c r="K134" s="22"/>
      <c r="L134" s="22"/>
      <c r="M134" s="21"/>
    </row>
    <row r="135" spans="1:13" ht="30" customHeight="1" x14ac:dyDescent="0.3">
      <c r="A135" s="20"/>
      <c r="B135" s="20"/>
      <c r="C135" s="20"/>
      <c r="D135" s="21"/>
      <c r="E135" s="22"/>
      <c r="F135" s="22"/>
      <c r="G135" s="22"/>
      <c r="H135" s="22"/>
      <c r="I135" s="22"/>
      <c r="J135" s="22"/>
      <c r="K135" s="22"/>
      <c r="L135" s="22"/>
      <c r="M135" s="21"/>
    </row>
    <row r="136" spans="1:13" ht="30" customHeight="1" x14ac:dyDescent="0.3">
      <c r="A136" s="20"/>
      <c r="B136" s="20"/>
      <c r="C136" s="20"/>
      <c r="D136" s="21"/>
      <c r="E136" s="22"/>
      <c r="F136" s="22"/>
      <c r="G136" s="22"/>
      <c r="H136" s="22"/>
      <c r="I136" s="22"/>
      <c r="J136" s="22"/>
      <c r="K136" s="22"/>
      <c r="L136" s="22"/>
      <c r="M136" s="21"/>
    </row>
    <row r="137" spans="1:13" ht="30" customHeight="1" x14ac:dyDescent="0.3">
      <c r="A137" s="20"/>
      <c r="B137" s="20"/>
      <c r="C137" s="20"/>
      <c r="D137" s="21"/>
      <c r="E137" s="22"/>
      <c r="F137" s="22"/>
      <c r="G137" s="22"/>
      <c r="H137" s="22"/>
      <c r="I137" s="22"/>
      <c r="J137" s="22"/>
      <c r="K137" s="22"/>
      <c r="L137" s="22"/>
      <c r="M137" s="21"/>
    </row>
    <row r="138" spans="1:13" ht="30" customHeight="1" x14ac:dyDescent="0.3">
      <c r="A138" s="20"/>
      <c r="B138" s="20"/>
      <c r="C138" s="20"/>
      <c r="D138" s="21"/>
      <c r="E138" s="22"/>
      <c r="F138" s="22"/>
      <c r="G138" s="22"/>
      <c r="H138" s="22"/>
      <c r="I138" s="22"/>
      <c r="J138" s="22"/>
      <c r="K138" s="22"/>
      <c r="L138" s="22"/>
      <c r="M138" s="21"/>
    </row>
    <row r="139" spans="1:13" ht="30" customHeight="1" x14ac:dyDescent="0.3">
      <c r="A139" s="20"/>
      <c r="B139" s="20"/>
      <c r="C139" s="20"/>
      <c r="D139" s="21"/>
      <c r="E139" s="22"/>
      <c r="F139" s="22"/>
      <c r="G139" s="22"/>
      <c r="H139" s="22"/>
      <c r="I139" s="22"/>
      <c r="J139" s="22"/>
      <c r="K139" s="22"/>
      <c r="L139" s="22"/>
      <c r="M139" s="21"/>
    </row>
    <row r="140" spans="1:13" ht="30" customHeight="1" x14ac:dyDescent="0.3">
      <c r="A140" s="20"/>
      <c r="B140" s="20"/>
      <c r="C140" s="20"/>
      <c r="D140" s="21"/>
      <c r="E140" s="23"/>
      <c r="F140" s="22"/>
      <c r="G140" s="22"/>
      <c r="H140" s="22"/>
      <c r="I140" s="22"/>
      <c r="J140" s="22"/>
      <c r="K140" s="22"/>
      <c r="L140" s="22"/>
      <c r="M140" s="20"/>
    </row>
    <row r="141" spans="1:13" ht="30" customHeight="1" x14ac:dyDescent="0.3">
      <c r="A141" s="24"/>
      <c r="B141" s="25"/>
      <c r="C141" s="25"/>
      <c r="D141" s="25"/>
      <c r="E141" s="25"/>
      <c r="F141" s="23"/>
      <c r="G141" s="26"/>
      <c r="H141" s="26"/>
      <c r="I141" s="26"/>
      <c r="J141" s="26"/>
      <c r="K141" s="26"/>
      <c r="L141" s="23"/>
      <c r="M141" s="27"/>
    </row>
    <row r="142" spans="1:13" ht="30" customHeight="1" x14ac:dyDescent="0.3">
      <c r="A142" s="24"/>
      <c r="B142" s="25"/>
      <c r="C142" s="25"/>
      <c r="D142" s="25"/>
      <c r="E142" s="25"/>
      <c r="F142" s="23"/>
      <c r="G142" s="26"/>
      <c r="H142" s="26"/>
      <c r="I142" s="26"/>
      <c r="J142" s="26"/>
      <c r="K142" s="26"/>
      <c r="L142" s="23"/>
      <c r="M142" s="27"/>
    </row>
    <row r="143" spans="1:13" ht="30" customHeight="1" x14ac:dyDescent="0.3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</row>
    <row r="144" spans="1:13" ht="30" customHeight="1" x14ac:dyDescent="0.3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</row>
    <row r="145" spans="1:13" ht="30" customHeight="1" x14ac:dyDescent="0.3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</row>
    <row r="146" spans="1:13" ht="30" customHeight="1" x14ac:dyDescent="0.3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</row>
    <row r="147" spans="1:13" ht="30" customHeight="1" x14ac:dyDescent="0.3">
      <c r="A147" s="20" t="s">
        <v>155</v>
      </c>
      <c r="B147" s="21"/>
      <c r="C147" s="21"/>
      <c r="D147" s="21"/>
      <c r="E147" s="21"/>
      <c r="F147" s="22"/>
      <c r="G147" s="21"/>
      <c r="H147" s="22"/>
      <c r="I147" s="21"/>
      <c r="J147" s="22"/>
      <c r="K147" s="21"/>
      <c r="L147" s="22"/>
      <c r="M147" s="21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51" max="16383" man="1"/>
    <brk id="75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2C01A-C15E-4868-943E-93A9F76FEB33}">
  <dimension ref="A1:D11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210</v>
      </c>
      <c r="B1" t="s">
        <v>211</v>
      </c>
      <c r="C1" t="s">
        <v>212</v>
      </c>
      <c r="D1" t="s">
        <v>13</v>
      </c>
    </row>
    <row r="2" spans="1:4" x14ac:dyDescent="0.3">
      <c r="A2" s="1" t="s">
        <v>213</v>
      </c>
      <c r="B2">
        <v>100</v>
      </c>
      <c r="D2" s="1" t="s">
        <v>56</v>
      </c>
    </row>
    <row r="3" spans="1:4" x14ac:dyDescent="0.3">
      <c r="A3" t="s">
        <v>214</v>
      </c>
      <c r="C3">
        <v>0</v>
      </c>
      <c r="D3" s="1" t="s">
        <v>137</v>
      </c>
    </row>
    <row r="4" spans="1:4" x14ac:dyDescent="0.3">
      <c r="A4" t="s">
        <v>215</v>
      </c>
      <c r="C4">
        <v>0</v>
      </c>
      <c r="D4" s="1" t="s">
        <v>140</v>
      </c>
    </row>
    <row r="5" spans="1:4" x14ac:dyDescent="0.3">
      <c r="A5" t="s">
        <v>216</v>
      </c>
      <c r="C5">
        <v>0</v>
      </c>
      <c r="D5" s="1" t="s">
        <v>143</v>
      </c>
    </row>
    <row r="6" spans="1:4" x14ac:dyDescent="0.3">
      <c r="A6" t="s">
        <v>217</v>
      </c>
      <c r="C6">
        <v>0</v>
      </c>
      <c r="D6" s="1" t="s">
        <v>146</v>
      </c>
    </row>
    <row r="7" spans="1:4" x14ac:dyDescent="0.3">
      <c r="A7" t="s">
        <v>218</v>
      </c>
      <c r="C7">
        <v>0</v>
      </c>
      <c r="D7" s="1" t="s">
        <v>150</v>
      </c>
    </row>
    <row r="8" spans="1:4" x14ac:dyDescent="0.3">
      <c r="A8" s="1" t="s">
        <v>219</v>
      </c>
      <c r="B8">
        <v>100</v>
      </c>
      <c r="D8" s="1" t="s">
        <v>158</v>
      </c>
    </row>
    <row r="9" spans="1:4" x14ac:dyDescent="0.3">
      <c r="A9" t="s">
        <v>215</v>
      </c>
      <c r="C9">
        <v>0</v>
      </c>
      <c r="D9" s="1" t="s">
        <v>182</v>
      </c>
    </row>
    <row r="10" spans="1:4" x14ac:dyDescent="0.3">
      <c r="A10" t="s">
        <v>217</v>
      </c>
      <c r="C10">
        <v>0</v>
      </c>
      <c r="D10" s="1" t="s">
        <v>183</v>
      </c>
    </row>
    <row r="11" spans="1:4" x14ac:dyDescent="0.3">
      <c r="A11" s="1" t="s">
        <v>220</v>
      </c>
      <c r="B11">
        <v>100</v>
      </c>
      <c r="D11" s="1" t="s">
        <v>187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4C78F-F38D-4B49-9226-457DC5C5C496}">
  <sheetPr>
    <pageSetUpPr fitToPage="1"/>
  </sheetPr>
  <dimension ref="A1:T3"/>
  <sheetViews>
    <sheetView workbookViewId="0">
      <selection sqref="A1:P1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customWidth="1"/>
    <col min="19" max="19" width="13.625" customWidth="1"/>
    <col min="20" max="20" width="24.625" customWidth="1"/>
  </cols>
  <sheetData>
    <row r="1" spans="1:20" ht="30" customHeight="1" x14ac:dyDescent="0.3">
      <c r="A1" s="35" t="s">
        <v>221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20" ht="30" customHeight="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20" ht="30" customHeight="1" x14ac:dyDescent="0.3">
      <c r="A3" s="7" t="s">
        <v>197</v>
      </c>
      <c r="B3" s="7" t="s">
        <v>2</v>
      </c>
      <c r="C3" s="7" t="s">
        <v>3</v>
      </c>
      <c r="D3" s="7" t="s">
        <v>4</v>
      </c>
      <c r="E3" s="7" t="s">
        <v>222</v>
      </c>
      <c r="F3" s="7" t="s">
        <v>223</v>
      </c>
      <c r="G3" s="7" t="s">
        <v>200</v>
      </c>
      <c r="H3" s="7" t="s">
        <v>224</v>
      </c>
      <c r="I3" s="7" t="s">
        <v>225</v>
      </c>
      <c r="J3" s="7" t="s">
        <v>226</v>
      </c>
      <c r="K3" s="7" t="s">
        <v>227</v>
      </c>
      <c r="L3" s="7" t="s">
        <v>228</v>
      </c>
      <c r="M3" s="7" t="s">
        <v>229</v>
      </c>
      <c r="N3" s="7" t="s">
        <v>230</v>
      </c>
      <c r="O3" s="7" t="s">
        <v>198</v>
      </c>
      <c r="P3" s="7" t="s">
        <v>231</v>
      </c>
      <c r="Q3" s="1" t="s">
        <v>52</v>
      </c>
      <c r="R3" s="1" t="s">
        <v>52</v>
      </c>
      <c r="S3" s="1" t="s">
        <v>52</v>
      </c>
      <c r="T3" s="1" t="s">
        <v>236</v>
      </c>
    </row>
  </sheetData>
  <mergeCells count="2">
    <mergeCell ref="A1:P1"/>
    <mergeCell ref="A2:P2"/>
  </mergeCells>
  <phoneticPr fontId="1" type="noConversion"/>
  <pageMargins left="0.78740157480314954" right="0" top="0.39370078740157477" bottom="0.39370078740157477" header="0" footer="0"/>
  <pageSetup paperSize="9" scale="4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5B0FC-2CEA-4A55-95CB-A115F3E979C6}">
  <dimension ref="A1:D5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201</v>
      </c>
      <c r="B1" t="s">
        <v>211</v>
      </c>
      <c r="C1" t="s">
        <v>212</v>
      </c>
      <c r="D1" t="s">
        <v>232</v>
      </c>
    </row>
    <row r="2" spans="1:4" x14ac:dyDescent="0.3">
      <c r="A2" s="1" t="s">
        <v>233</v>
      </c>
      <c r="B2">
        <v>100</v>
      </c>
      <c r="D2" s="1" t="s">
        <v>88</v>
      </c>
    </row>
    <row r="3" spans="1:4" x14ac:dyDescent="0.3">
      <c r="A3" t="s">
        <v>214</v>
      </c>
      <c r="C3">
        <v>2</v>
      </c>
      <c r="D3" s="1" t="s">
        <v>202</v>
      </c>
    </row>
    <row r="4" spans="1:4" x14ac:dyDescent="0.3">
      <c r="A4" s="1" t="s">
        <v>234</v>
      </c>
      <c r="B4">
        <v>100</v>
      </c>
      <c r="D4" s="1" t="s">
        <v>191</v>
      </c>
    </row>
    <row r="5" spans="1:4" x14ac:dyDescent="0.3">
      <c r="A5" t="s">
        <v>235</v>
      </c>
      <c r="C5">
        <v>2</v>
      </c>
      <c r="D5" s="1" t="s">
        <v>203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EC326-113F-454C-BC58-DC5EFA6F617F}">
  <dimension ref="A1:M43"/>
  <sheetViews>
    <sheetView workbookViewId="0"/>
  </sheetViews>
  <sheetFormatPr defaultRowHeight="16.5" x14ac:dyDescent="0.3"/>
  <sheetData>
    <row r="1" spans="1:7" x14ac:dyDescent="0.3">
      <c r="A1" t="s">
        <v>292</v>
      </c>
    </row>
    <row r="2" spans="1:7" x14ac:dyDescent="0.3">
      <c r="A2" s="1" t="s">
        <v>293</v>
      </c>
      <c r="B2" t="s">
        <v>294</v>
      </c>
      <c r="C2" s="1" t="s">
        <v>295</v>
      </c>
    </row>
    <row r="3" spans="1:7" x14ac:dyDescent="0.3">
      <c r="A3" s="1" t="s">
        <v>296</v>
      </c>
      <c r="B3" t="s">
        <v>297</v>
      </c>
    </row>
    <row r="4" spans="1:7" x14ac:dyDescent="0.3">
      <c r="A4" s="1" t="s">
        <v>298</v>
      </c>
      <c r="B4">
        <v>5</v>
      </c>
    </row>
    <row r="5" spans="1:7" x14ac:dyDescent="0.3">
      <c r="A5" s="1" t="s">
        <v>299</v>
      </c>
      <c r="B5">
        <v>5</v>
      </c>
    </row>
    <row r="6" spans="1:7" x14ac:dyDescent="0.3">
      <c r="A6" s="1" t="s">
        <v>300</v>
      </c>
      <c r="B6" t="s">
        <v>301</v>
      </c>
    </row>
    <row r="7" spans="1:7" x14ac:dyDescent="0.3">
      <c r="A7" s="1" t="s">
        <v>302</v>
      </c>
      <c r="B7" t="s">
        <v>303</v>
      </c>
      <c r="C7">
        <v>1</v>
      </c>
    </row>
    <row r="8" spans="1:7" x14ac:dyDescent="0.3">
      <c r="A8" s="1" t="s">
        <v>304</v>
      </c>
      <c r="B8" t="s">
        <v>303</v>
      </c>
      <c r="C8">
        <v>2</v>
      </c>
    </row>
    <row r="9" spans="1:7" x14ac:dyDescent="0.3">
      <c r="A9" s="1" t="s">
        <v>305</v>
      </c>
      <c r="B9" t="s">
        <v>204</v>
      </c>
      <c r="C9" t="s">
        <v>205</v>
      </c>
      <c r="D9" t="s">
        <v>206</v>
      </c>
      <c r="E9" t="s">
        <v>207</v>
      </c>
      <c r="F9" t="s">
        <v>208</v>
      </c>
      <c r="G9" t="s">
        <v>306</v>
      </c>
    </row>
    <row r="10" spans="1:7" x14ac:dyDescent="0.3">
      <c r="A10" s="1" t="s">
        <v>307</v>
      </c>
      <c r="B10">
        <v>1466</v>
      </c>
      <c r="C10">
        <v>0</v>
      </c>
      <c r="D10">
        <v>0</v>
      </c>
    </row>
    <row r="11" spans="1:7" x14ac:dyDescent="0.3">
      <c r="A11" s="1" t="s">
        <v>308</v>
      </c>
      <c r="B11" t="s">
        <v>309</v>
      </c>
      <c r="C11">
        <v>4</v>
      </c>
    </row>
    <row r="12" spans="1:7" x14ac:dyDescent="0.3">
      <c r="A12" s="1" t="s">
        <v>310</v>
      </c>
      <c r="B12" t="s">
        <v>309</v>
      </c>
      <c r="C12">
        <v>4</v>
      </c>
    </row>
    <row r="13" spans="1:7" x14ac:dyDescent="0.3">
      <c r="A13" s="1" t="s">
        <v>311</v>
      </c>
      <c r="B13" t="s">
        <v>309</v>
      </c>
      <c r="C13">
        <v>3</v>
      </c>
    </row>
    <row r="14" spans="1:7" x14ac:dyDescent="0.3">
      <c r="A14" s="1" t="s">
        <v>312</v>
      </c>
      <c r="B14" t="s">
        <v>309</v>
      </c>
      <c r="C14">
        <v>5</v>
      </c>
    </row>
    <row r="15" spans="1:7" x14ac:dyDescent="0.3">
      <c r="A15" s="1" t="s">
        <v>313</v>
      </c>
      <c r="B15" t="s">
        <v>314</v>
      </c>
      <c r="C15" t="s">
        <v>315</v>
      </c>
      <c r="D15" t="s">
        <v>315</v>
      </c>
      <c r="E15" t="s">
        <v>315</v>
      </c>
      <c r="F15">
        <v>1</v>
      </c>
    </row>
    <row r="16" spans="1:7" x14ac:dyDescent="0.3">
      <c r="A16" s="1" t="s">
        <v>316</v>
      </c>
      <c r="B16">
        <v>0</v>
      </c>
      <c r="C16">
        <v>0</v>
      </c>
    </row>
    <row r="17" spans="1:13" x14ac:dyDescent="0.3">
      <c r="A17" s="1" t="s">
        <v>317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318</v>
      </c>
      <c r="B18">
        <v>0</v>
      </c>
      <c r="C18">
        <v>0</v>
      </c>
    </row>
    <row r="19" spans="1:13" x14ac:dyDescent="0.3">
      <c r="A19" s="1" t="s">
        <v>319</v>
      </c>
    </row>
    <row r="20" spans="1:13" x14ac:dyDescent="0.3">
      <c r="A20" s="1" t="s">
        <v>320</v>
      </c>
      <c r="B20" s="1" t="s">
        <v>52</v>
      </c>
      <c r="C20">
        <v>1</v>
      </c>
    </row>
    <row r="21" spans="1:13" x14ac:dyDescent="0.3">
      <c r="A21" t="s">
        <v>322</v>
      </c>
      <c r="B21" t="s">
        <v>323</v>
      </c>
      <c r="C21" t="s">
        <v>324</v>
      </c>
    </row>
    <row r="22" spans="1:13" x14ac:dyDescent="0.3">
      <c r="A22">
        <v>1</v>
      </c>
      <c r="B22" s="1" t="s">
        <v>325</v>
      </c>
      <c r="C22" s="1" t="s">
        <v>250</v>
      </c>
    </row>
    <row r="23" spans="1:13" x14ac:dyDescent="0.3">
      <c r="A23">
        <v>2</v>
      </c>
      <c r="B23" s="1" t="s">
        <v>326</v>
      </c>
      <c r="C23" s="1" t="s">
        <v>327</v>
      </c>
    </row>
    <row r="24" spans="1:13" x14ac:dyDescent="0.3">
      <c r="A24">
        <v>3</v>
      </c>
      <c r="B24" s="1" t="s">
        <v>328</v>
      </c>
      <c r="C24" s="1" t="s">
        <v>329</v>
      </c>
    </row>
    <row r="25" spans="1:13" x14ac:dyDescent="0.3">
      <c r="A25">
        <v>4</v>
      </c>
      <c r="B25" s="1" t="s">
        <v>330</v>
      </c>
      <c r="C25" s="1" t="s">
        <v>331</v>
      </c>
    </row>
    <row r="26" spans="1:13" x14ac:dyDescent="0.3">
      <c r="A26">
        <v>5</v>
      </c>
      <c r="B26" s="1" t="s">
        <v>332</v>
      </c>
      <c r="C26" s="1" t="s">
        <v>52</v>
      </c>
    </row>
    <row r="27" spans="1:13" x14ac:dyDescent="0.3">
      <c r="A27">
        <v>6</v>
      </c>
      <c r="B27" s="1" t="s">
        <v>333</v>
      </c>
      <c r="C27" s="1" t="s">
        <v>52</v>
      </c>
    </row>
    <row r="28" spans="1:13" x14ac:dyDescent="0.3">
      <c r="A28">
        <v>7</v>
      </c>
      <c r="B28" s="1" t="s">
        <v>334</v>
      </c>
      <c r="C28" s="1" t="s">
        <v>52</v>
      </c>
    </row>
    <row r="29" spans="1:13" x14ac:dyDescent="0.3">
      <c r="A29">
        <v>8</v>
      </c>
      <c r="B29" s="1" t="s">
        <v>334</v>
      </c>
      <c r="C29" s="1" t="s">
        <v>52</v>
      </c>
    </row>
    <row r="30" spans="1:13" x14ac:dyDescent="0.3">
      <c r="A30">
        <v>9</v>
      </c>
      <c r="B30" s="1" t="s">
        <v>334</v>
      </c>
      <c r="C30" s="1" t="s">
        <v>52</v>
      </c>
    </row>
    <row r="31" spans="1:13" x14ac:dyDescent="0.3">
      <c r="A31" t="s">
        <v>314</v>
      </c>
      <c r="B31" s="1" t="s">
        <v>335</v>
      </c>
      <c r="C31" s="1" t="s">
        <v>52</v>
      </c>
    </row>
    <row r="32" spans="1:13" x14ac:dyDescent="0.3">
      <c r="A32" t="s">
        <v>209</v>
      </c>
      <c r="B32" s="1" t="s">
        <v>336</v>
      </c>
      <c r="C32" s="1" t="s">
        <v>52</v>
      </c>
    </row>
    <row r="33" spans="1:3" x14ac:dyDescent="0.3">
      <c r="A33" t="s">
        <v>303</v>
      </c>
      <c r="B33" s="1" t="s">
        <v>335</v>
      </c>
      <c r="C33" s="1" t="s">
        <v>52</v>
      </c>
    </row>
    <row r="34" spans="1:3" x14ac:dyDescent="0.3">
      <c r="A34" t="s">
        <v>294</v>
      </c>
      <c r="B34" s="1" t="s">
        <v>335</v>
      </c>
      <c r="C34" s="1" t="s">
        <v>52</v>
      </c>
    </row>
    <row r="35" spans="1:3" x14ac:dyDescent="0.3">
      <c r="A35" t="s">
        <v>337</v>
      </c>
      <c r="B35" s="1" t="s">
        <v>335</v>
      </c>
      <c r="C35" s="1" t="s">
        <v>52</v>
      </c>
    </row>
    <row r="36" spans="1:3" x14ac:dyDescent="0.3">
      <c r="A36" t="s">
        <v>61</v>
      </c>
      <c r="B36" s="1" t="s">
        <v>335</v>
      </c>
      <c r="C36" s="1" t="s">
        <v>52</v>
      </c>
    </row>
    <row r="37" spans="1:3" x14ac:dyDescent="0.3">
      <c r="A37" t="s">
        <v>338</v>
      </c>
      <c r="B37" s="1" t="s">
        <v>335</v>
      </c>
      <c r="C37" s="1" t="s">
        <v>52</v>
      </c>
    </row>
    <row r="38" spans="1:3" x14ac:dyDescent="0.3">
      <c r="A38" t="s">
        <v>339</v>
      </c>
      <c r="B38" s="1" t="s">
        <v>335</v>
      </c>
      <c r="C38" s="1" t="s">
        <v>52</v>
      </c>
    </row>
    <row r="39" spans="1:3" x14ac:dyDescent="0.3">
      <c r="A39" t="s">
        <v>340</v>
      </c>
      <c r="B39" s="1" t="s">
        <v>335</v>
      </c>
      <c r="C39" s="1" t="s">
        <v>52</v>
      </c>
    </row>
    <row r="40" spans="1:3" x14ac:dyDescent="0.3">
      <c r="A40" t="s">
        <v>341</v>
      </c>
      <c r="B40" s="1" t="s">
        <v>335</v>
      </c>
      <c r="C40" s="1" t="s">
        <v>52</v>
      </c>
    </row>
    <row r="43" spans="1:3" x14ac:dyDescent="0.3">
      <c r="A43" t="s">
        <v>321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원가계산서</vt:lpstr>
      <vt:lpstr>공종별집계표</vt:lpstr>
      <vt:lpstr>공종별내역서</vt:lpstr>
      <vt:lpstr>공량설정</vt:lpstr>
      <vt:lpstr>공량산출근거서_일위대가</vt:lpstr>
      <vt:lpstr>공량설정_일위대가</vt:lpstr>
      <vt:lpstr> 공사설정 </vt:lpstr>
      <vt:lpstr>공종별내역서!Print_Area</vt:lpstr>
      <vt:lpstr>공종별집계표!Print_Area</vt:lpstr>
      <vt:lpstr>공량산출근거서_일위대가!Print_Titles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DJTP</cp:lastModifiedBy>
  <dcterms:created xsi:type="dcterms:W3CDTF">2025-12-23T00:48:49Z</dcterms:created>
  <dcterms:modified xsi:type="dcterms:W3CDTF">2026-08-12T01:17:30Z</dcterms:modified>
</cp:coreProperties>
</file>